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C:\LFS Source\ELFA\24ELFA\Tmpl\"/>
    </mc:Choice>
  </mc:AlternateContent>
  <xr:revisionPtr revIDLastSave="0" documentId="13_ncr:1_{361D7765-661A-4049-94AB-002FF76E1D72}" xr6:coauthVersionLast="47" xr6:coauthVersionMax="47" xr10:uidLastSave="{00000000-0000-0000-0000-000000000000}"/>
  <bookViews>
    <workbookView xWindow="-120" yWindow="-120" windowWidth="29040" windowHeight="15720" tabRatio="934" xr2:uid="{00000000-000D-0000-FFFF-FFFF00000000}"/>
  </bookViews>
  <sheets>
    <sheet name="Cover Page" sheetId="1" r:id="rId1"/>
    <sheet name="Survey Instructions" sheetId="2" r:id="rId2"/>
    <sheet name="Member Profile" sheetId="3" r:id="rId3"/>
    <sheet name="New Business Volume" sheetId="5" r:id="rId4"/>
    <sheet name="Financial Statement Info" sheetId="7" r:id="rId5"/>
    <sheet name="Collections Ops" sheetId="6" r:id="rId6"/>
    <sheet name="Credit Ops Originations" sheetId="11" r:id="rId7"/>
    <sheet name="Headcount by Activity" sheetId="42" r:id="rId8"/>
    <sheet name="International" sheetId="37" r:id="rId9"/>
    <sheet name="Conclusion" sheetId="12" r:id="rId10"/>
    <sheet name="Interim ICDS" sheetId="31" r:id="rId11"/>
  </sheets>
  <definedNames>
    <definedName name="CleanDataPhI_R">#REF!</definedName>
    <definedName name="CleanDataPhII_R">#REF!</definedName>
    <definedName name="ColDataPhI_R">#REF!</definedName>
    <definedName name="ColDataPhII_R">#REF!</definedName>
    <definedName name="ColTypePhII_R">#REF!</definedName>
    <definedName name="Config_Explosion">#REF!</definedName>
    <definedName name="Config_FormDefs">#REF!</definedName>
    <definedName name="Config_MetricDefinition">#REF!</definedName>
    <definedName name="Config_PhI_PreloadMap">#REF!</definedName>
    <definedName name="Config_Settings">#REF!</definedName>
    <definedName name="Config_Stats_Col_Position">#REF!</definedName>
    <definedName name="Config_ValCalls">#REF!</definedName>
    <definedName name="Config_ValErrs">#REF!</definedName>
    <definedName name="Config_WAvg_Col_Position">#REF!</definedName>
    <definedName name="MergeData_R">#REF!</definedName>
    <definedName name="_xlnm.Print_Area" localSheetId="5">'Collections Ops'!$I$1:$AR$43</definedName>
    <definedName name="_xlnm.Print_Area" localSheetId="9">Conclusion!$I$1:$Z$44</definedName>
    <definedName name="_xlnm.Print_Area" localSheetId="0">'Cover Page'!$I$1:$Z$60</definedName>
    <definedName name="_xlnm.Print_Area" localSheetId="6">'Credit Ops Originations'!$I$1:$AB$48</definedName>
    <definedName name="_xlnm.Print_Area" localSheetId="4">'Financial Statement Info'!$I$1:$AB$89</definedName>
    <definedName name="_xlnm.Print_Area" localSheetId="7">'Headcount by Activity'!$I$1:$Z$97</definedName>
    <definedName name="_xlnm.Print_Area" localSheetId="10">'Interim ICDS'!$A$1:$E$86</definedName>
    <definedName name="_xlnm.Print_Area" localSheetId="8">International!$I$1:$AB$41</definedName>
    <definedName name="_xlnm.Print_Area" localSheetId="2">'Member Profile'!$I$1:$AB$38</definedName>
    <definedName name="_xlnm.Print_Area" localSheetId="3">'New Business Volume'!$I$1:$AJ$103</definedName>
    <definedName name="_xlnm.Print_Area" localSheetId="1">'Survey Instructions'!$A$1:$S$85</definedName>
    <definedName name="_xlnm.Print_Titles" localSheetId="5">'Collections Ops'!$1:$3</definedName>
    <definedName name="_xlnm.Print_Titles" localSheetId="9">Conclusion!$1:$3</definedName>
    <definedName name="_xlnm.Print_Titles" localSheetId="6">'Credit Ops Originations'!$1:$3</definedName>
    <definedName name="_xlnm.Print_Titles" localSheetId="4">'Financial Statement Info'!$1:$3</definedName>
    <definedName name="_xlnm.Print_Titles" localSheetId="7">'Headcount by Activity'!$1:$3</definedName>
    <definedName name="_xlnm.Print_Titles" localSheetId="10">'Interim ICDS'!$1:$10</definedName>
    <definedName name="_xlnm.Print_Titles" localSheetId="3">'New Business Volume'!$1:$3</definedName>
    <definedName name="_xlnm.Print_Titles" localSheetId="1">'Survey Instructions'!$1:$3</definedName>
    <definedName name="qid_AM">#REF!</definedName>
    <definedName name="qid_CM">#REF!</definedName>
    <definedName name="qid_CON">Conclusion!$A$1:$H$33</definedName>
    <definedName name="qid_COO">'Collections Ops'!$A$1:$H$36</definedName>
    <definedName name="qid_CP">'Cover Page'!$A$1:$H$52</definedName>
    <definedName name="qid_CRO">'Credit Ops Originations'!$A$1:$H$32</definedName>
    <definedName name="qid_FSI">'Financial Statement Info'!$A$1:$H$83</definedName>
    <definedName name="qid_HC">'Headcount by Activity'!$A$1:$H$90</definedName>
    <definedName name="qid_INT">International!$A$1:$H$34</definedName>
    <definedName name="qid_MP">'Member Profile'!$A$1:$H$32</definedName>
    <definedName name="qid_NBI">#REF!</definedName>
    <definedName name="qid_NBT">#REF!</definedName>
    <definedName name="qid_NBV">'New Business Volume'!$A$1:$H$85</definedName>
    <definedName name="qid_NST">#REF!</definedName>
    <definedName name="qid_PBT">#REF!</definedName>
    <definedName name="qid_RSD">#REF!</definedName>
    <definedName name="qid_RSP">#REF!</definedName>
    <definedName name="qid_ST">#REF!</definedName>
    <definedName name="qid_SVC">#REF!</definedName>
    <definedName name="refPh1_Ind">'Headcount by Activity'!$X$72</definedName>
    <definedName name="refSignificantEquipTypes">#REF!</definedName>
    <definedName name="valDispErr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16" i="5" l="1"/>
  <c r="Q16" i="5"/>
  <c r="AC33" i="5" l="1"/>
  <c r="AC35" i="5"/>
  <c r="A7" i="31"/>
  <c r="U22" i="5" l="1"/>
  <c r="Q22" i="5"/>
  <c r="C71" i="31" l="1"/>
  <c r="C69" i="31"/>
  <c r="C67" i="31"/>
  <c r="C65" i="31"/>
  <c r="C44" i="31"/>
  <c r="C38" i="31"/>
  <c r="C36" i="31"/>
  <c r="C28" i="31"/>
  <c r="C26" i="31"/>
  <c r="C24" i="31"/>
  <c r="U72" i="42" l="1"/>
  <c r="U79" i="42" s="1"/>
  <c r="X37" i="42"/>
  <c r="U37" i="42"/>
  <c r="C75" i="31" s="1"/>
  <c r="U81" i="42" l="1"/>
  <c r="U38" i="42"/>
  <c r="C73" i="31" s="1"/>
  <c r="Q11" i="6" l="1"/>
  <c r="C57" i="31" s="1"/>
  <c r="Q13" i="6"/>
  <c r="Q25" i="6"/>
  <c r="C59" i="31" s="1"/>
  <c r="Q28" i="6"/>
  <c r="C55" i="31" l="1"/>
  <c r="C53" i="31"/>
  <c r="C51" i="31"/>
  <c r="C49" i="31"/>
  <c r="U25" i="6"/>
  <c r="Q19" i="7" l="1"/>
  <c r="AC26" i="6" l="1"/>
  <c r="AC24" i="6"/>
  <c r="AC23" i="6"/>
  <c r="U26" i="6"/>
  <c r="U24" i="6"/>
  <c r="U23" i="6"/>
  <c r="U76" i="5"/>
  <c r="Q76" i="5"/>
  <c r="U18" i="6"/>
  <c r="Y25" i="6"/>
  <c r="AC25" i="6" s="1"/>
  <c r="U43" i="7"/>
  <c r="Q43" i="7"/>
  <c r="Y28" i="6"/>
  <c r="Y13" i="6"/>
  <c r="U15" i="5"/>
  <c r="Q67" i="7"/>
  <c r="Q55" i="7"/>
  <c r="C40" i="31" s="1"/>
  <c r="Q29" i="7"/>
  <c r="Q34" i="7" s="1"/>
  <c r="U19" i="7"/>
  <c r="U29" i="7"/>
  <c r="C13" i="31"/>
  <c r="C11" i="31"/>
  <c r="AG31" i="5"/>
  <c r="AG32" i="5"/>
  <c r="M33" i="5"/>
  <c r="Q33" i="5"/>
  <c r="U33" i="5"/>
  <c r="Y33" i="5"/>
  <c r="AG29" i="5"/>
  <c r="AG30" i="5"/>
  <c r="U55" i="7"/>
  <c r="U67" i="7"/>
  <c r="Y11" i="6"/>
  <c r="Y35" i="5"/>
  <c r="U35" i="5"/>
  <c r="Q35" i="5"/>
  <c r="M35" i="5"/>
  <c r="AC15" i="5" l="1"/>
  <c r="C83" i="31"/>
  <c r="C81" i="31"/>
  <c r="C79" i="31"/>
  <c r="C20" i="31"/>
  <c r="C22" i="31"/>
  <c r="AC18" i="6"/>
  <c r="U11" i="5"/>
  <c r="AC11" i="5" s="1"/>
  <c r="U72" i="7"/>
  <c r="U74" i="7" s="1"/>
  <c r="U34" i="7"/>
  <c r="AC10" i="6"/>
  <c r="U18" i="37"/>
  <c r="U25" i="37" s="1"/>
  <c r="AC7" i="6"/>
  <c r="U10" i="6"/>
  <c r="AC9" i="6"/>
  <c r="AC11" i="6"/>
  <c r="AC8" i="6"/>
  <c r="U7" i="6"/>
  <c r="U9" i="6"/>
  <c r="U8" i="6"/>
  <c r="U11" i="6"/>
  <c r="Q72" i="7"/>
  <c r="C34" i="31" s="1"/>
  <c r="Q13" i="11"/>
  <c r="U13" i="5"/>
  <c r="AC13" i="5" s="1"/>
  <c r="Y17" i="5"/>
  <c r="AG35" i="5"/>
  <c r="AG33" i="5"/>
  <c r="U12" i="5"/>
  <c r="AC12" i="5" s="1"/>
  <c r="U14" i="5"/>
  <c r="AC14" i="5" s="1"/>
  <c r="C15" i="31"/>
  <c r="Y13" i="11"/>
  <c r="U16" i="5"/>
  <c r="AC16" i="5" s="1"/>
  <c r="Y18" i="37"/>
  <c r="Y25" i="37" s="1"/>
  <c r="Q74" i="7" l="1"/>
  <c r="C77" i="31" l="1"/>
  <c r="C32" i="31"/>
  <c r="C30" i="31"/>
  <c r="C42" i="31"/>
</calcChain>
</file>

<file path=xl/sharedStrings.xml><?xml version="1.0" encoding="utf-8"?>
<sst xmlns="http://schemas.openxmlformats.org/spreadsheetml/2006/main" count="1316" uniqueCount="789">
  <si>
    <t>f.  Total</t>
  </si>
  <si>
    <r>
      <t xml:space="preserve">b.  </t>
    </r>
    <r>
      <rPr>
        <u/>
        <sz val="10"/>
        <rFont val="Arial"/>
        <family val="2"/>
      </rPr>
      <t>LESS:</t>
    </r>
    <r>
      <rPr>
        <sz val="10"/>
        <rFont val="Arial"/>
        <family val="2"/>
      </rPr>
      <t xml:space="preserve"> Total Provisions for Income Taxes</t>
    </r>
  </si>
  <si>
    <t>b.  Depreciation Expense for Operating Leases</t>
  </si>
  <si>
    <t>Full-Year Loss as a percent of</t>
  </si>
  <si>
    <t>0 to 30 Days Past Due</t>
  </si>
  <si>
    <t>Non-Accrual Assets as a Percent of</t>
  </si>
  <si>
    <t>c.  $250,000 - $5,000,000</t>
  </si>
  <si>
    <t xml:space="preserve">What was the average pre-tax yield (internal rate of return including tax benefits and booked residual, net of fees/points paid </t>
  </si>
  <si>
    <t xml:space="preserve">A financial officer of your company may be the best person to complete this survey. However, </t>
  </si>
  <si>
    <t>a.  Lease and Loan Revenue (including any  
     revenue accruing from ownership of leased
     equipment including booked residual values 
     accrued)</t>
  </si>
  <si>
    <t>,000</t>
  </si>
  <si>
    <t>e.  Total</t>
  </si>
  <si>
    <t>Financial Statement Information</t>
  </si>
  <si>
    <t>Collections Operations</t>
  </si>
  <si>
    <t>Headcount by Activity</t>
  </si>
  <si>
    <t>Conclusion</t>
  </si>
  <si>
    <t>PLEASE ADHERE TO THE FOLLOWING INSTRUCTIONS:</t>
  </si>
  <si>
    <t>1.</t>
  </si>
  <si>
    <t>2.</t>
  </si>
  <si>
    <t>3.</t>
  </si>
  <si>
    <t>4.</t>
  </si>
  <si>
    <t>5.</t>
  </si>
  <si>
    <t>SPECIFIC INSTRUCTIONS FOR THE EXCEL VERSION OF THE SURVEY:</t>
  </si>
  <si>
    <t>What form of organization most closely describes your business? Mark only one answer.</t>
  </si>
  <si>
    <t>Please put an "x" in the appropriate box.</t>
  </si>
  <si>
    <t>provide a broad range of financial products and services including leasing, lending, consulting, and may arrange transactions.</t>
  </si>
  <si>
    <t>NO</t>
  </si>
  <si>
    <t>Most recently completed fiscal year</t>
  </si>
  <si>
    <t>Previously completed fiscal year</t>
  </si>
  <si>
    <t>a.  Originated Directly</t>
  </si>
  <si>
    <t>$</t>
  </si>
  <si>
    <t xml:space="preserve">Please provide your feedback on this year’s questionnaire. </t>
  </si>
  <si>
    <r>
      <t xml:space="preserve">INDEPENDENT, FINANCIAL SERVICES – </t>
    </r>
    <r>
      <rPr>
        <sz val="10"/>
        <rFont val="Arial"/>
        <family val="2"/>
      </rPr>
      <t xml:space="preserve">A company with a portfolio for its own account that may </t>
    </r>
  </si>
  <si>
    <r>
      <t xml:space="preserve">c.  </t>
    </r>
    <r>
      <rPr>
        <u/>
        <sz val="10"/>
        <rFont val="Arial"/>
        <family val="2"/>
      </rPr>
      <t>LESS:</t>
    </r>
    <r>
      <rPr>
        <sz val="10"/>
        <rFont val="Arial"/>
        <family val="2"/>
      </rPr>
      <t xml:space="preserve"> Reserve for Losses</t>
    </r>
  </si>
  <si>
    <r>
      <t xml:space="preserve">What was your on-balance-sheet </t>
    </r>
    <r>
      <rPr>
        <b/>
        <u/>
        <sz val="10"/>
        <rFont val="Arial"/>
        <family val="2"/>
      </rPr>
      <t>AND</t>
    </r>
    <r>
      <rPr>
        <b/>
        <sz val="10"/>
        <rFont val="Arial"/>
        <family val="2"/>
      </rPr>
      <t xml:space="preserve"> securitized portfolio dollar amount for each of the following?</t>
    </r>
  </si>
  <si>
    <t>Percentage</t>
  </si>
  <si>
    <t>Average Pre-Tax Yield</t>
  </si>
  <si>
    <t>Non-Accrual Assets</t>
  </si>
  <si>
    <t>Ques. 2</t>
  </si>
  <si>
    <t xml:space="preserve">For your company's financial statement information to be included in the Survey of Equipment Finance Activity, </t>
  </si>
  <si>
    <t xml:space="preserve">note that a complete balance sheet and income statement is required. Also, prior year total assets and total </t>
  </si>
  <si>
    <t xml:space="preserve">equity are required as return on assets (ROA) and return on equity (ROE) ratios are based on average assets </t>
  </si>
  <si>
    <t>and equity.</t>
  </si>
  <si>
    <t>table of contents.  The Tab key can be used to move between data entry fields on each page.</t>
  </si>
  <si>
    <t>Aging Category</t>
  </si>
  <si>
    <t>Equipment Leasing &amp; Finance New Business Volume</t>
  </si>
  <si>
    <t>Originated through Vendor Programs</t>
  </si>
  <si>
    <t>Originated through Captive Programs</t>
  </si>
  <si>
    <t>a.  Less than $25,000</t>
  </si>
  <si>
    <t>b.  $25,000 - $250,000</t>
  </si>
  <si>
    <t>d.  Over $5,000,000</t>
  </si>
  <si>
    <t>%</t>
  </si>
  <si>
    <t>Balance Sheet:</t>
  </si>
  <si>
    <t>10.</t>
  </si>
  <si>
    <r>
      <t xml:space="preserve">BANK – </t>
    </r>
    <r>
      <rPr>
        <sz val="10"/>
        <rFont val="Arial"/>
        <family val="2"/>
      </rPr>
      <t xml:space="preserve">Equipment finance activities intermingled with other bank functions, utilizing internal funding </t>
    </r>
  </si>
  <si>
    <t>What market segment most closely describes your business? Mark only one answer.</t>
  </si>
  <si>
    <t>Interim Results – Financial Measures and Benchmarks</t>
  </si>
  <si>
    <t>Interim Results – Operational Measures and Benchmarks</t>
  </si>
  <si>
    <t>(net income/average net worth)</t>
  </si>
  <si>
    <t>Sales, General and Administrative Expense</t>
  </si>
  <si>
    <t>Name of Company / Division:</t>
  </si>
  <si>
    <t>Survey Instructions</t>
  </si>
  <si>
    <t>Member Profile</t>
  </si>
  <si>
    <t>d.  Total Off Balance Sheet Assets</t>
  </si>
  <si>
    <t>For the person responsible for completing this survey:</t>
  </si>
  <si>
    <t>Title:</t>
  </si>
  <si>
    <t>Name:</t>
  </si>
  <si>
    <t>Address:</t>
  </si>
  <si>
    <t>City:</t>
  </si>
  <si>
    <t>State:</t>
  </si>
  <si>
    <t>Telephone:</t>
  </si>
  <si>
    <r>
      <t>New Business Volume</t>
    </r>
    <r>
      <rPr>
        <b/>
        <sz val="10"/>
        <rFont val="Arial"/>
        <family val="2"/>
      </rPr>
      <t xml:space="preserve"> </t>
    </r>
    <r>
      <rPr>
        <b/>
        <i/>
        <sz val="10"/>
        <rFont val="Arial"/>
        <family val="2"/>
      </rPr>
      <t>(in $000s)</t>
    </r>
  </si>
  <si>
    <t>fiscal year and the previously completed fiscal year. Please ensure total assets = total liabilities + net worth.</t>
  </si>
  <si>
    <r>
      <t xml:space="preserve">Interim Results – Operational Measures and Benchmarks </t>
    </r>
    <r>
      <rPr>
        <b/>
        <i/>
        <sz val="10"/>
        <rFont val="Arial"/>
        <family val="2"/>
      </rPr>
      <t>(continued)</t>
    </r>
  </si>
  <si>
    <t>by parent and/or affiliates (If less than 60 percent, check "Independent Financial Services").</t>
  </si>
  <si>
    <t>Delinquency/Aging Categories</t>
  </si>
  <si>
    <t>You will only be able to enter information in cells that are shaded in grey. You will not be able to modify other</t>
  </si>
  <si>
    <t>areas of the survey.</t>
  </si>
  <si>
    <t>Over 90 Days Past Due</t>
  </si>
  <si>
    <t>Net Earning Assets per</t>
  </si>
  <si>
    <t>Applications Approved as Percent of</t>
  </si>
  <si>
    <t>Applications Submitted (in Number of Apps.)</t>
  </si>
  <si>
    <t>Applications Funded as Percent of</t>
  </si>
  <si>
    <t xml:space="preserve">Applications Approved as Percent of </t>
  </si>
  <si>
    <t>bchoi@elfaonline.org</t>
  </si>
  <si>
    <t>company booked $120,000 in new business volume, of which $40,000 was in Small-Ticket, $50,000 in Middle-Ticket</t>
  </si>
  <si>
    <t>and $30,000 in Large-Ticket, the majority of your new business volume would be in the Middle-Ticket segment.</t>
  </si>
  <si>
    <r>
      <t xml:space="preserve">CAPTIVE – </t>
    </r>
    <r>
      <rPr>
        <u/>
        <sz val="10"/>
        <rFont val="Arial"/>
        <family val="2"/>
      </rPr>
      <t>At least 60 percent</t>
    </r>
    <r>
      <rPr>
        <sz val="10"/>
        <rFont val="Arial"/>
        <family val="2"/>
      </rPr>
      <t xml:space="preserve"> of equipment finance portfolio or volume consists of products produced </t>
    </r>
  </si>
  <si>
    <t xml:space="preserve">In previous sections of the Survey of Equipment Finance Activity, the focus has exclusively been on </t>
  </si>
  <si>
    <t>US-based New Business Volume. Here, please consider total New Business Volume as booked by</t>
  </si>
  <si>
    <t>Domestic and International New Business Volume by US-based Organization</t>
  </si>
  <si>
    <t>d.  Sales and Marketing Expenses (including 
     Sales-related Salaries and Wages)</t>
  </si>
  <si>
    <t>your US-based organization, both within the United States and Internationally.</t>
  </si>
  <si>
    <t>Type of Organization</t>
  </si>
  <si>
    <t>Organization Size</t>
  </si>
  <si>
    <t>The last tab of this spreadsheet provides you with a summary of your responses, an interim report of your</t>
  </si>
  <si>
    <t>b.  Equipment Subject to Operating Lease, Net of 
     Depreciation</t>
  </si>
  <si>
    <t xml:space="preserve">
Transaction Size</t>
  </si>
  <si>
    <t xml:space="preserve">
Originated Directly</t>
  </si>
  <si>
    <t xml:space="preserve">
Sourced through Third Parties</t>
  </si>
  <si>
    <t xml:space="preserve">
Total</t>
  </si>
  <si>
    <r>
      <t>For instance, a value of $90,352,600 should be entered as “$___,</t>
    </r>
    <r>
      <rPr>
        <u/>
        <sz val="10"/>
        <rFont val="Arial"/>
        <family val="2"/>
      </rPr>
      <t xml:space="preserve">  90</t>
    </r>
    <r>
      <rPr>
        <sz val="10"/>
        <rFont val="Arial"/>
        <family val="2"/>
      </rPr>
      <t>,</t>
    </r>
    <r>
      <rPr>
        <u/>
        <sz val="10"/>
        <rFont val="Arial"/>
        <family val="2"/>
      </rPr>
      <t>353</t>
    </r>
    <r>
      <rPr>
        <sz val="10"/>
        <rFont val="Arial"/>
        <family val="2"/>
      </rPr>
      <t>,000”.</t>
    </r>
  </si>
  <si>
    <t>Credit Manager</t>
  </si>
  <si>
    <t xml:space="preserve">We would like to publish the survey contact name at each member company in this year's ELFA Survey of </t>
  </si>
  <si>
    <t>tabs in this spreadsheet where data about your company is entered.</t>
  </si>
  <si>
    <t>click here to revise your answer</t>
  </si>
  <si>
    <t>23.</t>
  </si>
  <si>
    <t>24.</t>
  </si>
  <si>
    <t>Capital Market Activities</t>
  </si>
  <si>
    <t>25.</t>
  </si>
  <si>
    <t>26.</t>
  </si>
  <si>
    <t>Percentage change in New Business Volume</t>
  </si>
  <si>
    <t>Interest Expense as a Percent of Total Debt</t>
  </si>
  <si>
    <t>Interest Expense as a Percent of Adjusted</t>
  </si>
  <si>
    <t>Revenue (total revenue less depreciation)</t>
  </si>
  <si>
    <t>Times Interest Earned</t>
  </si>
  <si>
    <t>Total Debt to Total Net Worth</t>
  </si>
  <si>
    <t>Net Lease Earning Assets Balance</t>
  </si>
  <si>
    <t>company's data that will appear in your Individual Company Data Sheets (ICDS) report. Please review</t>
  </si>
  <si>
    <t>these results to verify the coherence and accuracy of your responses.</t>
  </si>
  <si>
    <t>Equipment Leasing and Finance New Business Volume</t>
  </si>
  <si>
    <t>marketing/sales and operations staff may be able to answer some questions more easily.</t>
  </si>
  <si>
    <t>Survey Response Lead</t>
  </si>
  <si>
    <t>Finance Manager</t>
  </si>
  <si>
    <t>Operations Manager</t>
  </si>
  <si>
    <t>Applications Submitted (in Dollars Submitted)</t>
  </si>
  <si>
    <t xml:space="preserve">Applications Funded as Percent of </t>
  </si>
  <si>
    <t>Cross Ref. Survey 
Questionnaire</t>
  </si>
  <si>
    <t>Your Company's Data</t>
  </si>
  <si>
    <t>N/A is “Information not available” for items where individual survey data was incomplete or missing.</t>
  </si>
  <si>
    <t>Market Segment</t>
  </si>
  <si>
    <t>to brokers and vendors) on new business volume?</t>
  </si>
  <si>
    <t xml:space="preserve">Enter the following balance sheet information, in thousands, as of the end of your most recently completed </t>
  </si>
  <si>
    <t xml:space="preserve">Round all dollar amounts to the nearest thousand (000s are provided for your convenience). </t>
  </si>
  <si>
    <t>Average Pre-Tax Cost of Funds</t>
  </si>
  <si>
    <r>
      <t xml:space="preserve">Net Income per FTE </t>
    </r>
    <r>
      <rPr>
        <b/>
        <i/>
        <sz val="10"/>
        <rFont val="Arial"/>
        <family val="2"/>
      </rPr>
      <t>(in $000s)</t>
    </r>
  </si>
  <si>
    <t>e.  Fiscal Year End Net Lease Earning Assets  
     Balance (Net Investment)</t>
  </si>
  <si>
    <t>b.  Off Bal. Sheet Syndicated Managed Assets</t>
  </si>
  <si>
    <t>a.  Off Bal. Sheet Securitized Managed Assets</t>
  </si>
  <si>
    <t>e.  Other Salaries and Wages</t>
  </si>
  <si>
    <t>International New Business Volume</t>
  </si>
  <si>
    <t>sources; jurisdiction by Comptroller of the Currency; encompasses bank departments, divisions and affiliates, or a division or subsidiary of a one-bank holding company operating under the authority of the Federal Reserve Board.</t>
  </si>
  <si>
    <t>b.  Originated through Vendor Programs</t>
  </si>
  <si>
    <t>c.  Originated through Captive Programs</t>
  </si>
  <si>
    <t>Return on Assets (ROA)</t>
  </si>
  <si>
    <t>Return on Equity (ROE)</t>
  </si>
  <si>
    <t>31 - 60 Days Past Due</t>
  </si>
  <si>
    <t>61 - 90 Days Past Due</t>
  </si>
  <si>
    <t>Assets</t>
  </si>
  <si>
    <t>11.</t>
  </si>
  <si>
    <t>Liabilities</t>
  </si>
  <si>
    <t>a.  Total Short-Term Debt</t>
  </si>
  <si>
    <t>b.  Total Long-Term Debt</t>
  </si>
  <si>
    <t>c.  Inter-Company Borrowings</t>
  </si>
  <si>
    <t>d.  Deferred Income Taxes</t>
  </si>
  <si>
    <t>f.  Total Liabilities</t>
  </si>
  <si>
    <t>Equity</t>
  </si>
  <si>
    <t>Income Statement:</t>
  </si>
  <si>
    <t>Enter the following income statement information (in thousands) for your U.S. equipment financing activities.</t>
  </si>
  <si>
    <t>Revenue</t>
  </si>
  <si>
    <t>Expenses</t>
  </si>
  <si>
    <t>a.  Interest Expense</t>
  </si>
  <si>
    <t>c.  Provision for Bad Debt</t>
  </si>
  <si>
    <t>Income</t>
  </si>
  <si>
    <t>YES</t>
  </si>
  <si>
    <t xml:space="preserve">As a member of the Equipment Leasing and Finance Association (ELFA), your survey response will provide </t>
  </si>
  <si>
    <t>a.  Current (0 - 30 days past due)</t>
  </si>
  <si>
    <t>Average Pre-Tax Spread</t>
  </si>
  <si>
    <t>q.  Total</t>
  </si>
  <si>
    <t xml:space="preserve">If you would like to print the survey to verify your responses or for your own records, each section has been </t>
  </si>
  <si>
    <t xml:space="preserve">Use the navigation buttons at the bottom of each page to move from one section to the next, or back to the </t>
  </si>
  <si>
    <t>formatted to print on letter-sized paper.</t>
  </si>
  <si>
    <t>Ques. 1</t>
  </si>
  <si>
    <t>Interim Results</t>
  </si>
  <si>
    <t>Equipment Finance Activity report. Do we have your permission to include your contact name in the report?</t>
  </si>
  <si>
    <t>Thank you for your time. Please review your answers to ensure that they are complete.</t>
  </si>
  <si>
    <r>
      <t xml:space="preserve">§ </t>
    </r>
    <r>
      <rPr>
        <sz val="10"/>
        <rFont val="Arial"/>
        <family val="2"/>
      </rPr>
      <t>See bottom of this page for Table of Contents.</t>
    </r>
  </si>
  <si>
    <t>b.  31 - 60 days</t>
  </si>
  <si>
    <t>c.  61 - 90 days</t>
  </si>
  <si>
    <t>d.  More than 90 days</t>
  </si>
  <si>
    <t>18.</t>
  </si>
  <si>
    <t>What was the total dollar amount of your non-accrual assets?</t>
  </si>
  <si>
    <t>19.</t>
  </si>
  <si>
    <t>20.</t>
  </si>
  <si>
    <t>Number of Applications</t>
  </si>
  <si>
    <t>Dollar Amount</t>
  </si>
  <si>
    <t>a.  Applications Submitted</t>
  </si>
  <si>
    <t>21.</t>
  </si>
  <si>
    <t>22.</t>
  </si>
  <si>
    <t>c.  Other Off Balance Sheet Serviced Assets</t>
  </si>
  <si>
    <t>29.</t>
  </si>
  <si>
    <t>Zip:</t>
  </si>
  <si>
    <t>Fax:</t>
  </si>
  <si>
    <t>E-mail:</t>
  </si>
  <si>
    <t>WHY COMPLETE THIS SURVEY?</t>
  </si>
  <si>
    <t>Section:</t>
  </si>
  <si>
    <t>Suggested Respondent:</t>
  </si>
  <si>
    <t>Receivables and Non-Accrual Assets</t>
  </si>
  <si>
    <r>
      <t xml:space="preserve">FTE (Full Time Employee) </t>
    </r>
    <r>
      <rPr>
        <b/>
        <i/>
        <sz val="10"/>
        <rFont val="Arial"/>
        <family val="2"/>
      </rPr>
      <t>(in $000s)</t>
    </r>
  </si>
  <si>
    <t>New Business Volume per Sales/</t>
  </si>
  <si>
    <r>
      <t xml:space="preserve">Marketing/Syndication FTE </t>
    </r>
    <r>
      <rPr>
        <b/>
        <i/>
        <sz val="10"/>
        <rFont val="Arial"/>
        <family val="2"/>
      </rPr>
      <t>(in $000s)</t>
    </r>
  </si>
  <si>
    <t>b.  Excess Residual Values Received through 
     Gains</t>
  </si>
  <si>
    <r>
      <t xml:space="preserve">a.  Gross Full-Year Loss (charge-off amount) 
</t>
    </r>
    <r>
      <rPr>
        <u/>
        <sz val="10"/>
        <rFont val="Arial"/>
        <family val="2"/>
      </rPr>
      <t/>
    </r>
  </si>
  <si>
    <r>
      <t xml:space="preserve">c.  Full-Year Loss (charge-off amount) 
     </t>
    </r>
    <r>
      <rPr>
        <u/>
        <sz val="10"/>
        <rFont val="Arial"/>
        <family val="2"/>
      </rPr>
      <t>NET</t>
    </r>
    <r>
      <rPr>
        <sz val="10"/>
        <rFont val="Arial"/>
        <family val="2"/>
      </rPr>
      <t xml:space="preserve"> of Recovery</t>
    </r>
  </si>
  <si>
    <r>
      <t xml:space="preserve">d.  Full-Year </t>
    </r>
    <r>
      <rPr>
        <u/>
        <sz val="10"/>
        <rFont val="Arial"/>
        <family val="2"/>
      </rPr>
      <t>AVERAGE</t>
    </r>
    <r>
      <rPr>
        <sz val="10"/>
        <rFont val="Arial"/>
        <family val="2"/>
      </rPr>
      <t xml:space="preserve"> Net Lease Earning 
     Assets Balance (loan and lease receivables  
     net of unearned income)</t>
    </r>
  </si>
  <si>
    <t>mths</t>
  </si>
  <si>
    <t>Does your US-based organization source business volume in geographic zones outside the United States?</t>
  </si>
  <si>
    <t>Income Before Taxes as Percent of Total</t>
  </si>
  <si>
    <t>Revenues</t>
  </si>
  <si>
    <t>Assets Under Management per Billing / Cash</t>
  </si>
  <si>
    <r>
      <t xml:space="preserve">Application FTE </t>
    </r>
    <r>
      <rPr>
        <b/>
        <i/>
        <sz val="10"/>
        <rFont val="Arial"/>
        <family val="2"/>
      </rPr>
      <t>(in $000s)</t>
    </r>
  </si>
  <si>
    <t xml:space="preserve">Assets Under Management per Collections / </t>
  </si>
  <si>
    <r>
      <t xml:space="preserve">Workouts FTE </t>
    </r>
    <r>
      <rPr>
        <b/>
        <i/>
        <sz val="10"/>
        <rFont val="Arial"/>
        <family val="2"/>
      </rPr>
      <t>(in $000s)</t>
    </r>
  </si>
  <si>
    <r>
      <t xml:space="preserve">Percentage change in Full Time Equivalent </t>
    </r>
    <r>
      <rPr>
        <sz val="8"/>
        <rFont val="Arial Narrow"/>
        <family val="2"/>
      </rPr>
      <t>(FTE)</t>
    </r>
  </si>
  <si>
    <t>Year over year growth or decline:</t>
  </si>
  <si>
    <t>Address1_1:L</t>
  </si>
  <si>
    <t>Address2_1:L</t>
  </si>
  <si>
    <t>City_1:L</t>
  </si>
  <si>
    <t>Phone_1:L</t>
  </si>
  <si>
    <t>Fax_1:L</t>
  </si>
  <si>
    <t>E_mail_1:L</t>
  </si>
  <si>
    <t>Pub_Name_Yes_1:N</t>
  </si>
  <si>
    <t>State_1:U</t>
  </si>
  <si>
    <t>Pub_Name_No_1:R</t>
  </si>
  <si>
    <t>Zip_1:Y</t>
  </si>
  <si>
    <t>Q1A_1:J</t>
  </si>
  <si>
    <t>Q1B_1:J</t>
  </si>
  <si>
    <t>Q1C_1:J</t>
  </si>
  <si>
    <t>Q2A_1:J</t>
  </si>
  <si>
    <t>Q2B_1:J</t>
  </si>
  <si>
    <t>Q2C_1:J</t>
  </si>
  <si>
    <t>Q2D_1:J</t>
  </si>
  <si>
    <t>Q4A_1:Q</t>
  </si>
  <si>
    <t>Q4B_1:Q</t>
  </si>
  <si>
    <t>Q4C_1:Q</t>
  </si>
  <si>
    <t>Q4D_1:Q</t>
  </si>
  <si>
    <t>Q4E_1:Q</t>
  </si>
  <si>
    <t>Q5A1_1:M</t>
  </si>
  <si>
    <t>Q5B1_1:M</t>
  </si>
  <si>
    <t>Q5C1_1:M</t>
  </si>
  <si>
    <t>Q5D1_1:M</t>
  </si>
  <si>
    <t>Q5E1_1:M</t>
  </si>
  <si>
    <t>Q4A_2:Y</t>
  </si>
  <si>
    <t>Q4B_2:Y</t>
  </si>
  <si>
    <t>Q4C_2:Y</t>
  </si>
  <si>
    <t>Q4D_2:Y</t>
  </si>
  <si>
    <t>Q4E_2:Y</t>
  </si>
  <si>
    <t>Q5A2_1:Q</t>
  </si>
  <si>
    <t>Q5B2_1:Q</t>
  </si>
  <si>
    <t>Q5C2_1:Q</t>
  </si>
  <si>
    <t>Q5D2_1:Q</t>
  </si>
  <si>
    <t>Q5E2_1:Q</t>
  </si>
  <si>
    <t>Q5A3_1:U</t>
  </si>
  <si>
    <t>Q5B3_1:U</t>
  </si>
  <si>
    <t>Q5C3_1:U</t>
  </si>
  <si>
    <t>Q5D3_1:U</t>
  </si>
  <si>
    <t>Q5E3_1:U</t>
  </si>
  <si>
    <t>Q5A4_1:Y</t>
  </si>
  <si>
    <t>Q5B4_1:Y</t>
  </si>
  <si>
    <t>Q5C4_1:Y</t>
  </si>
  <si>
    <t>Q5D4_1:Y</t>
  </si>
  <si>
    <t>Q5E4_1:Y</t>
  </si>
  <si>
    <t>Q5A5_1:AC</t>
  </si>
  <si>
    <t>Q5B5_1:AC</t>
  </si>
  <si>
    <t>Q5C5_1:AC</t>
  </si>
  <si>
    <t>Q5D5_1:AC</t>
  </si>
  <si>
    <t>Q5E5_1:AC</t>
  </si>
  <si>
    <t>Q21A_1:Q</t>
  </si>
  <si>
    <t>Q21B_1:Q</t>
  </si>
  <si>
    <t>Q21C_1:Q</t>
  </si>
  <si>
    <t>Q21D_1:Q</t>
  </si>
  <si>
    <t>Q22A_1:Q</t>
  </si>
  <si>
    <t>Q22B_1:Q</t>
  </si>
  <si>
    <t>Q22C_1:Q</t>
  </si>
  <si>
    <t>Q21A_2:U</t>
  </si>
  <si>
    <t>Q21B_2:U</t>
  </si>
  <si>
    <t>Q21C_2:U</t>
  </si>
  <si>
    <t>Q21D_2:U</t>
  </si>
  <si>
    <t>Q22A_2:U</t>
  </si>
  <si>
    <t>Q22B_2:U</t>
  </si>
  <si>
    <t>Q22C_2:U</t>
  </si>
  <si>
    <t>Q25A_1:Q</t>
  </si>
  <si>
    <t>Co_Name_1:L</t>
  </si>
  <si>
    <t>Contact_Name_1:L</t>
  </si>
  <si>
    <t>Contact_Title_1:L</t>
  </si>
  <si>
    <r>
      <t xml:space="preserve">§ </t>
    </r>
    <r>
      <rPr>
        <sz val="10"/>
        <rFont val="Arial"/>
        <family val="2"/>
      </rPr>
      <t>Data entry fields throughout this Questionnaire appear as grey shaded areas.</t>
    </r>
    <r>
      <rPr>
        <sz val="10"/>
        <rFont val="Wingdings"/>
        <charset val="2"/>
      </rPr>
      <t/>
    </r>
  </si>
  <si>
    <r>
      <t>§</t>
    </r>
    <r>
      <rPr>
        <sz val="10"/>
        <rFont val="Arial"/>
        <family val="2"/>
      </rPr>
      <t xml:space="preserve">  Use the Tab key to navigate from one data entry field to the next. </t>
    </r>
    <r>
      <rPr>
        <sz val="10"/>
        <rFont val="Wingdings"/>
        <charset val="2"/>
      </rPr>
      <t/>
    </r>
  </si>
  <si>
    <r>
      <t xml:space="preserve">§ </t>
    </r>
    <r>
      <rPr>
        <sz val="10"/>
        <rFont val="Arial"/>
        <family val="2"/>
      </rPr>
      <t xml:space="preserve">Navigate sections by clicking the sheet name or the Previous / Next buttons at the bottom of each page. </t>
    </r>
    <r>
      <rPr>
        <sz val="10"/>
        <rFont val="Wingdings"/>
        <charset val="2"/>
      </rPr>
      <t/>
    </r>
  </si>
  <si>
    <t xml:space="preserve">How much new equipment leasing &amp; lending business volume did your organization book annually in the following </t>
  </si>
  <si>
    <t>e.  Europe-based New Business Volume by US-based Organization</t>
  </si>
  <si>
    <t>g.  Other New Business Volume by US-based Organization 
     Sourced in the Rest of World</t>
  </si>
  <si>
    <t>b.  Canada-based New Business Volume by US-based Organization</t>
  </si>
  <si>
    <t>c.  Mexico-based New Business Volume by US-based Organization</t>
  </si>
  <si>
    <t>d.  South &amp; Latin America-based New Business Vol. by US-based Org.</t>
  </si>
  <si>
    <r>
      <t xml:space="preserve">categories?  
</t>
    </r>
    <r>
      <rPr>
        <sz val="10"/>
        <rFont val="Arial"/>
        <family val="2"/>
      </rPr>
      <t>Please enter total equipment costs financed for leases and funded amount for loans.  Include only NEW current year and previous year business volume from acquired companies.</t>
    </r>
  </si>
  <si>
    <t xml:space="preserve">The survey is conducted by PricewaterhouseCoopers, LLP who abides by specific rules of conduct </t>
  </si>
  <si>
    <t>that include strict adherence to confidentiality in handling and reporting the data.</t>
  </si>
  <si>
    <t>This annual Equipment Leasing and Finance Association (ELFA) research provides financial performance</t>
  </si>
  <si>
    <t>benchmarking information for ELFA member companies in the equipment finance industry,</t>
  </si>
  <si>
    <t>concerning operations in the United States.</t>
  </si>
  <si>
    <r>
      <t xml:space="preserve">The purpose of this survey is to report on </t>
    </r>
    <r>
      <rPr>
        <b/>
        <sz val="10"/>
        <rFont val="Arial"/>
        <family val="2"/>
      </rPr>
      <t xml:space="preserve">equipment leasing and finance </t>
    </r>
    <r>
      <rPr>
        <sz val="10"/>
        <rFont val="Arial"/>
        <family val="2"/>
      </rPr>
      <t xml:space="preserve">in the </t>
    </r>
    <r>
      <rPr>
        <b/>
        <sz val="10"/>
        <rFont val="Arial"/>
        <family val="2"/>
      </rPr>
      <t xml:space="preserve">United States </t>
    </r>
    <r>
      <rPr>
        <sz val="10"/>
        <rFont val="Arial"/>
        <family val="2"/>
      </rPr>
      <t xml:space="preserve">by ELFA members. </t>
    </r>
  </si>
  <si>
    <r>
      <t xml:space="preserve">Please report your </t>
    </r>
    <r>
      <rPr>
        <b/>
        <sz val="10"/>
        <rFont val="Arial"/>
        <family val="2"/>
      </rPr>
      <t>new U.S. equipment leasing and finance business volume</t>
    </r>
    <r>
      <rPr>
        <sz val="10"/>
        <rFont val="Arial"/>
        <family val="2"/>
      </rPr>
      <t xml:space="preserve"> </t>
    </r>
    <r>
      <rPr>
        <b/>
        <u/>
        <sz val="10"/>
        <rFont val="Arial"/>
        <family val="2"/>
      </rPr>
      <t>in thousands</t>
    </r>
    <r>
      <rPr>
        <sz val="10"/>
        <rFont val="Arial"/>
        <family val="2"/>
      </rPr>
      <t xml:space="preserve">. Please </t>
    </r>
    <r>
      <rPr>
        <b/>
        <i/>
        <sz val="10"/>
        <rFont val="Arial"/>
        <family val="2"/>
      </rPr>
      <t>exclude</t>
    </r>
    <r>
      <rPr>
        <sz val="10"/>
        <rFont val="Arial"/>
        <family val="2"/>
      </rPr>
      <t xml:space="preserve"> dealer floorplan financing </t>
    </r>
  </si>
  <si>
    <t>Ques. 25c divided by</t>
  </si>
  <si>
    <t>Ques. 27c divided by</t>
  </si>
  <si>
    <t>The purpose of this section is to provide a recap of your responses as a check of the reasonableness of your submittal.</t>
  </si>
  <si>
    <t>For reference, the overall Survey results from last year's Survey of Equipment Finance Activity are shown. Note that this is</t>
  </si>
  <si>
    <r>
      <t xml:space="preserve">not a reflection of </t>
    </r>
    <r>
      <rPr>
        <i/>
        <sz val="10"/>
        <rFont val="Arial"/>
        <family val="2"/>
      </rPr>
      <t xml:space="preserve">your </t>
    </r>
    <r>
      <rPr>
        <sz val="10"/>
        <rFont val="Arial"/>
        <family val="2"/>
      </rPr>
      <t>responses from last year, nor a reflection of your market segment or type of organization. It is simply</t>
    </r>
  </si>
  <si>
    <t>the overall survey average from last year. Your responses from this year should not match them, but differences should be</t>
  </si>
  <si>
    <t>Non-Accrual Assets as Percentage of Receivables &amp; Non-Accrual Assets</t>
  </si>
  <si>
    <r>
      <t xml:space="preserve">b.  </t>
    </r>
    <r>
      <rPr>
        <u/>
        <sz val="10"/>
        <rFont val="Arial"/>
        <family val="2"/>
      </rPr>
      <t>LESS</t>
    </r>
    <r>
      <rPr>
        <sz val="10"/>
        <rFont val="Arial"/>
        <family val="2"/>
      </rPr>
      <t>: Recovery</t>
    </r>
  </si>
  <si>
    <t>Q23A_1:Q</t>
  </si>
  <si>
    <t>Q25B_1:Q</t>
  </si>
  <si>
    <t>Q25C_1:Q</t>
  </si>
  <si>
    <t>Q25D_1:Q</t>
  </si>
  <si>
    <t>MICRO-TICKET – The majority of the new business volume booked by your organization</t>
  </si>
  <si>
    <t xml:space="preserve">SMALL-TICKET – The majority of the new business volume booked by your organization </t>
  </si>
  <si>
    <t xml:space="preserve">MIDDLE-TICKET – The majority of the new business volume booked by your organization  </t>
  </si>
  <si>
    <t xml:space="preserve">LARGE-TICKET – The majority of the new business volume booked by your organization  </t>
  </si>
  <si>
    <t>How much new equipment leasing and lending business volume did your US-based organization book</t>
  </si>
  <si>
    <t>in the following geographic regions?</t>
  </si>
  <si>
    <r>
      <t xml:space="preserve">    Survey Contents:  </t>
    </r>
    <r>
      <rPr>
        <sz val="10"/>
        <rFont val="Arial"/>
        <family val="2"/>
      </rPr>
      <t>Click on name of section to navigate to that section.</t>
    </r>
  </si>
  <si>
    <t>Off Balance Sheet Managed Assets</t>
  </si>
  <si>
    <t xml:space="preserve">c.  Excess Residual Values Received through 
     Renewals </t>
  </si>
  <si>
    <t>Did you find any of the questions unclear? What would you add, delete or change?</t>
  </si>
  <si>
    <t>Your Confidential Notes:</t>
  </si>
  <si>
    <t xml:space="preserve">To expedite your organization’s completion of this survey each year, use this space to enter helpful information (e.g., people and data </t>
  </si>
  <si>
    <t>estate financing.</t>
  </si>
  <si>
    <t xml:space="preserve">essential data used to develop equipment leasing and finance industry benchmarks. By responding to the </t>
  </si>
  <si>
    <t>report.</t>
  </si>
  <si>
    <t>compared to your industry peer group. You will receive an Individual Company Data Sheet (ICDS) for your</t>
  </si>
  <si>
    <t xml:space="preserve">organization, which shows your company’s rank for many financial and operational benchmarks for all </t>
  </si>
  <si>
    <t xml:space="preserve">respondents. It also provides metrics and ranks by organization type, market segment, organization size, and </t>
  </si>
  <si>
    <t>such as dealer floorplan financing, revolving credit products, unsecured loans and real estate financing</t>
  </si>
  <si>
    <r>
      <t xml:space="preserve">Report </t>
    </r>
    <r>
      <rPr>
        <b/>
        <sz val="10"/>
        <rFont val="Arial"/>
        <family val="2"/>
      </rPr>
      <t>U.S. business only</t>
    </r>
    <r>
      <rPr>
        <sz val="10"/>
        <rFont val="Arial"/>
        <family val="2"/>
      </rPr>
      <t xml:space="preserve">, for equipment leasing and finance. Please </t>
    </r>
    <r>
      <rPr>
        <b/>
        <i/>
        <sz val="10"/>
        <rFont val="Arial"/>
        <family val="2"/>
      </rPr>
      <t xml:space="preserve">exclude </t>
    </r>
    <r>
      <rPr>
        <sz val="10"/>
        <rFont val="Arial"/>
        <family val="2"/>
      </rPr>
      <t>other financing programs</t>
    </r>
  </si>
  <si>
    <t>To expedite your organization’s completion of this survey each year, use this space to enter helpful information (e.g., people</t>
  </si>
  <si>
    <t xml:space="preserve">and data sources, special queries, reminders on how certain answers were determined). These notes will appear in your  </t>
  </si>
  <si>
    <t>To expedite your organization’s completion of this survey each year, use this space to enter helpful information (e.g., people and data sources, special queries, reminders on how certain answers were</t>
  </si>
  <si>
    <t xml:space="preserve">What was the estimated dollar value of your annual new business volume in your most recently completed fiscal year that is </t>
  </si>
  <si>
    <t>attributable to each of the transaction sizes listed below?</t>
  </si>
  <si>
    <t>Q27A_1:Q</t>
  </si>
  <si>
    <t>Q27B_1:Q</t>
  </si>
  <si>
    <t>Q27C_1:Q</t>
  </si>
  <si>
    <t>Q25E_1:Q</t>
  </si>
  <si>
    <t>Q24A_1:Q</t>
  </si>
  <si>
    <t>Q24A_2:U</t>
  </si>
  <si>
    <t>Q24B_1:Q</t>
  </si>
  <si>
    <t>Q24B_2:U</t>
  </si>
  <si>
    <t>Q24C_1:Q</t>
  </si>
  <si>
    <t>Q24C_2:U</t>
  </si>
  <si>
    <t>Q23A_2:U</t>
  </si>
  <si>
    <t>Q22D_1:Q</t>
  </si>
  <si>
    <t>Q22D_2:U</t>
  </si>
  <si>
    <t>Q22E_1:Q</t>
  </si>
  <si>
    <t>Q22E_2:U</t>
  </si>
  <si>
    <t>Q11_1:Q</t>
  </si>
  <si>
    <t>Q11_2:U</t>
  </si>
  <si>
    <t>Q10_1:Q</t>
  </si>
  <si>
    <t>Q10_2:U</t>
  </si>
  <si>
    <t>YCN_NBV_A_1:I</t>
  </si>
  <si>
    <t>YCN_NBV_B_1:I</t>
  </si>
  <si>
    <t>YCN_NBV_C_1:I</t>
  </si>
  <si>
    <t>YCN_NBV_D_1:I</t>
  </si>
  <si>
    <t>YCN_FSI_A_1:I</t>
  </si>
  <si>
    <t>YCN_FSI_B_1:I</t>
  </si>
  <si>
    <t>YCN_FSI_C_1:I</t>
  </si>
  <si>
    <t>YCN_FSI_D_1:I</t>
  </si>
  <si>
    <t>YCN_COO_B_1:I</t>
  </si>
  <si>
    <t>YCN_COO_C_1:I</t>
  </si>
  <si>
    <t>YCN_COO_D_1:I</t>
  </si>
  <si>
    <t>YCN_CRO_A_1:I</t>
  </si>
  <si>
    <t>YCN_CRO_B_1:I</t>
  </si>
  <si>
    <t>YCN_CRO_C_1:I</t>
  </si>
  <si>
    <t>YCN_CRO_D_1:I</t>
  </si>
  <si>
    <t>YCN_INT_A_1:I</t>
  </si>
  <si>
    <t>YCN_INT_B_1:I</t>
  </si>
  <si>
    <t>YCN_INT_C_1:I</t>
  </si>
  <si>
    <t>YCN_INT_D_1:I</t>
  </si>
  <si>
    <t>Ques. 10</t>
  </si>
  <si>
    <t>Ques. 11</t>
  </si>
  <si>
    <t>Ques. 10 - Ques. 11</t>
  </si>
  <si>
    <t>Ques. 25e</t>
  </si>
  <si>
    <t>Ques. 26a divided by</t>
  </si>
  <si>
    <t>YCN_COO_A_1:I</t>
  </si>
  <si>
    <r>
      <t xml:space="preserve">     </t>
    </r>
    <r>
      <rPr>
        <i/>
        <sz val="9"/>
        <rFont val="Arial"/>
        <family val="2"/>
      </rPr>
      <t xml:space="preserve">(please describe): </t>
    </r>
  </si>
  <si>
    <t>as a percent of Total Assets Under Mgmt.</t>
  </si>
  <si>
    <t>Given questions 10 and 11 above, your Average Pre-Tax Spread is:</t>
  </si>
  <si>
    <r>
      <t xml:space="preserve">Equipment leasing </t>
    </r>
    <r>
      <rPr>
        <sz val="10"/>
        <rFont val="Arial"/>
        <family val="2"/>
      </rPr>
      <t xml:space="preserve">and finance </t>
    </r>
    <r>
      <rPr>
        <b/>
        <i/>
        <sz val="10"/>
        <rFont val="Arial"/>
        <family val="2"/>
      </rPr>
      <t xml:space="preserve">excludes </t>
    </r>
    <r>
      <rPr>
        <sz val="10"/>
        <rFont val="Arial"/>
        <family val="2"/>
      </rPr>
      <t xml:space="preserve">dealer floorplan financing (sometimes called wholesale financing) and real </t>
    </r>
  </si>
  <si>
    <t>Credit Operations / Originations</t>
  </si>
  <si>
    <r>
      <t xml:space="preserve">e.  Total Assets </t>
    </r>
    <r>
      <rPr>
        <b/>
        <sz val="10"/>
        <rFont val="Arial Narrow"/>
        <family val="2"/>
      </rPr>
      <t>(Question 18 a+b+d minus c)</t>
    </r>
  </si>
  <si>
    <r>
      <t xml:space="preserve">Net Worth (deficiency) </t>
    </r>
    <r>
      <rPr>
        <sz val="10"/>
        <rFont val="Arial Narrow"/>
        <family val="2"/>
      </rPr>
      <t>(Question 18e minus 19f)</t>
    </r>
  </si>
  <si>
    <r>
      <t xml:space="preserve">c.  Net Income </t>
    </r>
    <r>
      <rPr>
        <b/>
        <sz val="10"/>
        <rFont val="Arial Narrow"/>
        <family val="2"/>
      </rPr>
      <t>(Question 24a minus 24b)</t>
    </r>
  </si>
  <si>
    <t>Sum of Totals Reported in Ques. 18a and 18b</t>
  </si>
  <si>
    <t>Ques. 24c divided by</t>
  </si>
  <si>
    <t>two year average of Ques. 18e</t>
  </si>
  <si>
    <t>two year average of Ques. 20</t>
  </si>
  <si>
    <t>Ques. 24a divided by</t>
  </si>
  <si>
    <t>Ques. 22e</t>
  </si>
  <si>
    <t>(Ques. 18a + 18b + 21d)</t>
  </si>
  <si>
    <t>Ques. 23a divided by</t>
  </si>
  <si>
    <t>(Ques. 22e - Ques. 23b)</t>
  </si>
  <si>
    <t>divided by Ques. 23a</t>
  </si>
  <si>
    <t>divided by Ques. 20</t>
  </si>
  <si>
    <t>Ques. 25a divided by</t>
  </si>
  <si>
    <t>Ques. 25b divided by</t>
  </si>
  <si>
    <t>Ques. 25d divided by</t>
  </si>
  <si>
    <t>(Ques. 25e + Ques. 26a)</t>
  </si>
  <si>
    <t>Ques. 27d</t>
  </si>
  <si>
    <t>Ques. 29a</t>
  </si>
  <si>
    <t>Ques. 18a divided by</t>
  </si>
  <si>
    <t xml:space="preserve">(Ques. 18a + 18b + 21d) </t>
  </si>
  <si>
    <t>Q18A_1:Q</t>
  </si>
  <si>
    <t>Q18A_2:U</t>
  </si>
  <si>
    <t>Q18B_1:Q</t>
  </si>
  <si>
    <t>Q18B_2:U</t>
  </si>
  <si>
    <t>Q18C_1:Q</t>
  </si>
  <si>
    <t>Q18C_2:U</t>
  </si>
  <si>
    <t>Q18D_1:Q</t>
  </si>
  <si>
    <t>Q18D_2:U</t>
  </si>
  <si>
    <t>Q18E_1:Q</t>
  </si>
  <si>
    <t>Q18E_2:U</t>
  </si>
  <si>
    <t>Q19A_1:Q</t>
  </si>
  <si>
    <t>Q19A_2:U</t>
  </si>
  <si>
    <t>Q19B_1:Q</t>
  </si>
  <si>
    <t>Q19B_2:U</t>
  </si>
  <si>
    <t>Q19C_1:Q</t>
  </si>
  <si>
    <t>Q19C_2:U</t>
  </si>
  <si>
    <t>Q19D_1:Q</t>
  </si>
  <si>
    <t>Q19D_2:U</t>
  </si>
  <si>
    <t>Q19E_1:Q</t>
  </si>
  <si>
    <t>Q19E_2:U</t>
  </si>
  <si>
    <t>Q19F_1:Q</t>
  </si>
  <si>
    <t>Q19F_2:U</t>
  </si>
  <si>
    <t>Q20A_1:Q</t>
  </si>
  <si>
    <t>Q20A_2:U</t>
  </si>
  <si>
    <t>Q21C_OTH_1:L</t>
  </si>
  <si>
    <t>Q23B_1:Q</t>
  </si>
  <si>
    <t>Q23B_2:U</t>
  </si>
  <si>
    <t>Q23C_1:Q</t>
  </si>
  <si>
    <t>Q23C_2:U</t>
  </si>
  <si>
    <t>Q23D_1:Q</t>
  </si>
  <si>
    <t>Q23D_2:U</t>
  </si>
  <si>
    <t>Q23E_1:Q</t>
  </si>
  <si>
    <t>Q23E_2:U</t>
  </si>
  <si>
    <t>Q23F_1:Q</t>
  </si>
  <si>
    <t>Q23F_2:U</t>
  </si>
  <si>
    <t>Q23G_1:Q</t>
  </si>
  <si>
    <t>Q23G_2:U</t>
  </si>
  <si>
    <t>Q25A_2:Y</t>
  </si>
  <si>
    <t>Q25B_2:Y</t>
  </si>
  <si>
    <t>Q25C_2:Y</t>
  </si>
  <si>
    <t>Q25D_2:Y</t>
  </si>
  <si>
    <t>Q25E_2:Y</t>
  </si>
  <si>
    <t>Q26A1_1:Q</t>
  </si>
  <si>
    <t>Q26A2_1:U</t>
  </si>
  <si>
    <t>Q26A3_2:Y</t>
  </si>
  <si>
    <t>Q26A4_2:AC</t>
  </si>
  <si>
    <t>Q27A_2:Y</t>
  </si>
  <si>
    <t>Q27B_2:Y</t>
  </si>
  <si>
    <t>Q27C_2:Y</t>
  </si>
  <si>
    <t>Q27D_1:Q</t>
  </si>
  <si>
    <t>Q27D_2:Y</t>
  </si>
  <si>
    <t>Q29A1_1:M</t>
  </si>
  <si>
    <t>Q29A2_1:Q</t>
  </si>
  <si>
    <t>Q29A3_2:U</t>
  </si>
  <si>
    <t>Q29A4_2:Y</t>
  </si>
  <si>
    <t>Q29B1_1:M</t>
  </si>
  <si>
    <t>Q29B2_1:Q</t>
  </si>
  <si>
    <t>Q29B3_2:U</t>
  </si>
  <si>
    <t>Q29B4_2:Y</t>
  </si>
  <si>
    <t>Q29C1_1:M</t>
  </si>
  <si>
    <t>Q29C2_1:Q</t>
  </si>
  <si>
    <t>Q29C3_2:U</t>
  </si>
  <si>
    <t>Q29C4_2:Y</t>
  </si>
  <si>
    <t>So that ELFA may send you a free copy of the survey results and that PricewaterhouseCoopers
may contact you if clarification of any response is required, please complete the following:</t>
  </si>
  <si>
    <t>f.   Asia-based New Business Volume by US-based Organization</t>
  </si>
  <si>
    <t>information below will not be shared with the ELFA or published in any report.</t>
  </si>
  <si>
    <t>67.</t>
  </si>
  <si>
    <t>Average Duration 
(in months)</t>
  </si>
  <si>
    <t>f.  Less than $25,000</t>
  </si>
  <si>
    <t>g.  $25,000 - $250,000</t>
  </si>
  <si>
    <t>h.  $250,000 - $5,000,000</t>
  </si>
  <si>
    <t>i.  Over $5,000,000</t>
  </si>
  <si>
    <t>Q5F1_1:M</t>
  </si>
  <si>
    <t>Q5G1_1:M</t>
  </si>
  <si>
    <t>Q5H1_1:M</t>
  </si>
  <si>
    <t>Q5I1_1:M</t>
  </si>
  <si>
    <t>66.</t>
  </si>
  <si>
    <t>(Ques. 19a + 19b + 19c)</t>
  </si>
  <si>
    <t>(Ques. 24c + Ques. 23a )</t>
  </si>
  <si>
    <t xml:space="preserve">Each section of the survey has been placed on a different tab in the Excel spreadsheet. There are sixteen (16) </t>
  </si>
  <si>
    <t xml:space="preserve">The results of this year's survey will be added to the Interactive SEFA Dashboard of key overall statistics </t>
  </si>
  <si>
    <t xml:space="preserve">with over 10 years of data available on the ELFA's website at this address: </t>
  </si>
  <si>
    <t>https://www.elfaonline.org/data/sefa-survey-of-equipment-finance-activity/interactive-sefa</t>
  </si>
  <si>
    <t>Average Pre-Tax Spread (without the equity component)</t>
  </si>
  <si>
    <t>e.  Other Liabilities (e.g., accounts payable, taxes 
     payable, retirement benefits)</t>
  </si>
  <si>
    <t>a.  Net Earning Assets (e.g., Loan and Net Lease 
     Receivables, net of unearned income)</t>
  </si>
  <si>
    <t>d.  Other Assets (e.g., investments; property 
     plant &amp; equipment; other non-earning assets;  
     interest bearing deposits)</t>
  </si>
  <si>
    <t>h.  Total Expense</t>
  </si>
  <si>
    <t>b.  Applications Approved – 
     Auto Decisioned</t>
  </si>
  <si>
    <t>c.  Applications Approved – 
     with Manual Intervention</t>
  </si>
  <si>
    <t>d.  Applications Booked and 
     Funded</t>
  </si>
  <si>
    <t>What was the maximum transaction size for your automatic decisions?</t>
  </si>
  <si>
    <t>Questions? Call the ELFA Survey Hotline at (202) 238-3413 or contact the ELFA via e-mail at</t>
  </si>
  <si>
    <t>h.  Total New Business Volume for the US-based Organization</t>
  </si>
  <si>
    <t>Q23H_1:Q</t>
  </si>
  <si>
    <t>Q23H_2:U</t>
  </si>
  <si>
    <t>Q29D1_1:M</t>
  </si>
  <si>
    <t>Q29D2_1:Q</t>
  </si>
  <si>
    <t>Q29D3_2:U</t>
  </si>
  <si>
    <t>Q29D4_2:Y</t>
  </si>
  <si>
    <t>based on the number of originations, but rather their total dollar volume.</t>
  </si>
  <si>
    <t>What was your weighted-average, pre-tax cost of funds associated with new business volume, from a pricing standpoint?</t>
  </si>
  <si>
    <r>
      <t xml:space="preserve">a.  Income before Taxes on Income 
    </t>
    </r>
    <r>
      <rPr>
        <sz val="10"/>
        <rFont val="Arial Narrow"/>
        <family val="2"/>
      </rPr>
      <t>(Question 22e minus 23h)</t>
    </r>
  </si>
  <si>
    <t>(Ques. 23d + 23e + 23f +23g) divided by</t>
  </si>
  <si>
    <t>Ques. 29d divided by</t>
  </si>
  <si>
    <t>g.  Other General and Administrative Expenses</t>
  </si>
  <si>
    <t>(Ques. 29b + 29c) divided by</t>
  </si>
  <si>
    <t>business model. This information is also available in a Dashboard format compiling 6 years of historical data</t>
  </si>
  <si>
    <t>as well as current data.</t>
  </si>
  <si>
    <t>d.  Transactions Sourced through Third Parties 
     (brokers, packagers, investment bankers or
     syndication purchases)</t>
  </si>
  <si>
    <t>f.   IT Expenses (including Salaries and Wages)</t>
  </si>
  <si>
    <t xml:space="preserve">How many full-time equivalent employees (FTEs) -- excluding contractors &amp; consultants -- were working in your </t>
  </si>
  <si>
    <t>leasing and finance business in each of the following functions?  Please provide your best estimate if your</t>
  </si>
  <si>
    <t>company is not organized along these functional lines.  Responses to one decimal place are acceptable.</t>
  </si>
  <si>
    <t>Note: FTEs include all employees within the organization or employees that may roll up within support</t>
  </si>
  <si>
    <t>costs under the P&amp;L of the business.</t>
  </si>
  <si>
    <t>Number of FTEs</t>
  </si>
  <si>
    <t>a.  Sales / Origination</t>
  </si>
  <si>
    <t xml:space="preserve">        1.  Inside Sales / Telesales</t>
  </si>
  <si>
    <t xml:space="preserve">        2.  Outside Field Sales</t>
  </si>
  <si>
    <t xml:space="preserve">        3.  Business Development &amp; Program Management</t>
  </si>
  <si>
    <t xml:space="preserve">        4.  Sales Management</t>
  </si>
  <si>
    <t xml:space="preserve">b.  Marketing and Product Development </t>
  </si>
  <si>
    <t>c.  Credit Activities on Originations</t>
  </si>
  <si>
    <t>d.  Syndication / Placement</t>
  </si>
  <si>
    <t>e.  Booking Activities (e.g., documentation, lease processing / funding)</t>
  </si>
  <si>
    <t>f.   Servicing Activities</t>
  </si>
  <si>
    <t xml:space="preserve">        1.  Billing &amp; Cash Applications</t>
  </si>
  <si>
    <t xml:space="preserve">        2.  Collections, Workouts</t>
  </si>
  <si>
    <t xml:space="preserve">        3.  Customer Service</t>
  </si>
  <si>
    <t xml:space="preserve">        4.  Portfolio Management / Risk Management / Annual Reviews</t>
  </si>
  <si>
    <t xml:space="preserve">        5.  Other Servicing Activities</t>
  </si>
  <si>
    <t>g.  Information Systems</t>
  </si>
  <si>
    <r>
      <t xml:space="preserve">h.  Asset Management </t>
    </r>
    <r>
      <rPr>
        <sz val="8"/>
        <rFont val="Arial"/>
        <family val="2"/>
      </rPr>
      <t>(e.g., analysis, remarketing, end of term management)</t>
    </r>
  </si>
  <si>
    <t>i.   Accounting / Finance / Treasury</t>
  </si>
  <si>
    <t>46.</t>
  </si>
  <si>
    <t>For the changes in staffing levels between last fiscal year and this fiscal year, indicate how many FTEs</t>
  </si>
  <si>
    <t>departed and joined the organization during the most recently completed fiscal year.</t>
  </si>
  <si>
    <r>
      <t xml:space="preserve">a.  Full-time equivalents (FTEs) at the end of </t>
    </r>
    <r>
      <rPr>
        <b/>
        <i/>
        <sz val="10"/>
        <rFont val="Arial"/>
        <family val="2"/>
      </rPr>
      <t xml:space="preserve">last </t>
    </r>
    <r>
      <rPr>
        <sz val="10"/>
        <rFont val="Arial"/>
        <family val="2"/>
      </rPr>
      <t>fiscal year</t>
    </r>
  </si>
  <si>
    <r>
      <t xml:space="preserve">b.  LESS: FTEs that left the organization </t>
    </r>
    <r>
      <rPr>
        <b/>
        <i/>
        <sz val="10"/>
        <rFont val="Arial"/>
        <family val="2"/>
      </rPr>
      <t>this</t>
    </r>
    <r>
      <rPr>
        <sz val="10"/>
        <rFont val="Arial"/>
        <family val="2"/>
      </rPr>
      <t xml:space="preserve"> year</t>
    </r>
  </si>
  <si>
    <t xml:space="preserve">        1.  Due to involuntary turnover</t>
  </si>
  <si>
    <t xml:space="preserve">        2.  Due to voluntary turnover</t>
  </si>
  <si>
    <t xml:space="preserve">        3.  Due to transfer to the corporate parent or other affiliated org.</t>
  </si>
  <si>
    <t xml:space="preserve">        4.  Due to third-party outsourcing</t>
  </si>
  <si>
    <r>
      <t xml:space="preserve">c.  PLUS: FTEs that joined the organization </t>
    </r>
    <r>
      <rPr>
        <b/>
        <i/>
        <sz val="10"/>
        <rFont val="Arial"/>
        <family val="2"/>
      </rPr>
      <t xml:space="preserve">this </t>
    </r>
    <r>
      <rPr>
        <sz val="10"/>
        <rFont val="Arial"/>
        <family val="2"/>
      </rPr>
      <t>year</t>
    </r>
  </si>
  <si>
    <r>
      <t xml:space="preserve">d.  Full-time equivalents (FTEs) at the end of </t>
    </r>
    <r>
      <rPr>
        <b/>
        <i/>
        <sz val="10"/>
        <rFont val="Arial"/>
        <family val="2"/>
      </rPr>
      <t xml:space="preserve">this </t>
    </r>
    <r>
      <rPr>
        <b/>
        <sz val="10"/>
        <rFont val="Arial"/>
        <family val="2"/>
      </rPr>
      <t>fiscal year</t>
    </r>
  </si>
  <si>
    <t>47.</t>
  </si>
  <si>
    <t>YCN_HC_A_1:I</t>
  </si>
  <si>
    <t>YCN_HC_B_1:I</t>
  </si>
  <si>
    <t>YCN_HC_C_1:I</t>
  </si>
  <si>
    <t>YCN_HC_D_1:I</t>
  </si>
  <si>
    <t>n.  Human Resources</t>
  </si>
  <si>
    <r>
      <t xml:space="preserve">p.  Other </t>
    </r>
    <r>
      <rPr>
        <i/>
        <sz val="10"/>
        <rFont val="Arial"/>
        <family val="2"/>
      </rPr>
      <t>(please describe):</t>
    </r>
  </si>
  <si>
    <t>l.   Legal</t>
  </si>
  <si>
    <t>o.  Executives / Administrative / Support Services / Corp. Allocations</t>
  </si>
  <si>
    <t xml:space="preserve">of each origination should be weighted by the dollar value of that origination against total originations. So, the average is not </t>
  </si>
  <si>
    <t>j.   Tax (sales tax, use tax, property tax &amp; other taxes)</t>
  </si>
  <si>
    <t>k.  Income Tax (federal &amp; state)</t>
  </si>
  <si>
    <t>m. Compliance (including enterprise risk)</t>
  </si>
  <si>
    <t>27.</t>
  </si>
  <si>
    <t>us_elfa.survey@pwc.com</t>
  </si>
  <si>
    <t>response this year is 54.3%, you may want to review your answer and revise if it is incorrect.</t>
  </si>
  <si>
    <t>What was the weighted-average original contractual term on originations in months for each transaction size? The duration</t>
  </si>
  <si>
    <t>HOW IS MY DATA HANDLED AND WHO HAS ACCESS TO IT?</t>
  </si>
  <si>
    <t>What were the number and dollar amounts of credit applications (a) submitted (b) approved by auto-decisioning (c) approved with manual intervention and (d) booked and funded.  This includes credit applications, credit requests or submittals.</t>
  </si>
  <si>
    <t>r.  Working in office full-time, at least 4 days a week</t>
  </si>
  <si>
    <t>Please describe other aspects of your work location arrangements that have changed in the past three years.</t>
  </si>
  <si>
    <t>t.  Working remotely, less than 5 days a month in office</t>
  </si>
  <si>
    <t>u.  Total</t>
  </si>
  <si>
    <t>The ELFA has engaged a third party, PwC, to gather and collate the data from this questionnaire. Your firm's</t>
  </si>
  <si>
    <t xml:space="preserve">data is sent back to PwC. The data is not given to the ELFA, and it is not shared in its raw form with any </t>
  </si>
  <si>
    <t>member of the ELFA. Only PwC has access to your individual questionnaire.</t>
  </si>
  <si>
    <t>Your firm's data is compiled with other firm's data and then published in the Survey of Equipment Finance</t>
  </si>
  <si>
    <t xml:space="preserve">there must be four (4) responses that can be combined before the data is published. If there are fewer </t>
  </si>
  <si>
    <t xml:space="preserve">than four responses, the data point is left blank in the report. </t>
  </si>
  <si>
    <t>s.  Hybrid, working remotely with some in-office work</t>
  </si>
  <si>
    <t>Activity report as well as other reports and tools developed from the data. The compilation is done by PwC.</t>
  </si>
  <si>
    <t>Also, there is a minimum number of respondents needed before any data is shown in any report. Specifically,</t>
  </si>
  <si>
    <t>Q29F1_1:U</t>
  </si>
  <si>
    <t>f.  Maximum Transaction Amount</t>
  </si>
  <si>
    <t>The Survey's data is retained by PwC in an annual archive that dates back to 2003. This historic data</t>
  </si>
  <si>
    <t xml:space="preserve">has recently been compiled into some visualization tools such as the Interactive SEFA Dashboard </t>
  </si>
  <si>
    <t>with over 10 years of data available at this address:</t>
  </si>
  <si>
    <r>
      <t xml:space="preserve">d.  Other Revenue </t>
    </r>
    <r>
      <rPr>
        <i/>
        <sz val="8"/>
        <rFont val="Arial"/>
        <family val="2"/>
      </rPr>
      <t>(describe):</t>
    </r>
  </si>
  <si>
    <t>e.  Total Revenue</t>
  </si>
  <si>
    <t>Q22D_OTH_1:L</t>
  </si>
  <si>
    <t>Q29F2_2:Y</t>
  </si>
  <si>
    <t>e.  Does your organization use credit scoring?</t>
  </si>
  <si>
    <t xml:space="preserve">     Please put an "x" in the appropriate box.</t>
  </si>
  <si>
    <t xml:space="preserve">Assuming that work location arrangements have changed recently, please describe whether the change was </t>
  </si>
  <si>
    <t>left to the choice of the employee, mandated by job function or department, or driven by other considerations.</t>
  </si>
  <si>
    <t xml:space="preserve">For those transactions, what percentage is using each of the following work location arrangements in the </t>
  </si>
  <si>
    <t>current and two previous years?</t>
  </si>
  <si>
    <r>
      <rPr>
        <b/>
        <i/>
        <sz val="10"/>
        <rFont val="Arial"/>
        <family val="2"/>
      </rPr>
      <t>Note:</t>
    </r>
    <r>
      <rPr>
        <sz val="10"/>
        <rFont val="Arial"/>
        <family val="2"/>
      </rPr>
      <t xml:space="preserve"> Cost of funds is defined as the </t>
    </r>
    <r>
      <rPr>
        <b/>
        <sz val="10"/>
        <rFont val="Arial"/>
        <family val="2"/>
      </rPr>
      <t>cost of debt</t>
    </r>
    <r>
      <rPr>
        <sz val="10"/>
        <rFont val="Arial"/>
        <family val="2"/>
      </rPr>
      <t xml:space="preserve">, and does </t>
    </r>
    <r>
      <rPr>
        <b/>
        <sz val="10"/>
        <rFont val="Arial"/>
        <family val="2"/>
      </rPr>
      <t>not</t>
    </r>
    <r>
      <rPr>
        <sz val="10"/>
        <rFont val="Arial"/>
        <family val="2"/>
      </rPr>
      <t xml:space="preserve"> include an equity component.</t>
    </r>
  </si>
  <si>
    <t>Note: The “majority” of new business volume is not necessarily 50% of your total volume. For instance, if your</t>
  </si>
  <si>
    <t>Pre-Covid Estimate</t>
  </si>
  <si>
    <r>
      <t xml:space="preserve">Note: This should be </t>
    </r>
    <r>
      <rPr>
        <u/>
        <sz val="9"/>
        <rFont val="Arial Narrow"/>
        <family val="2"/>
      </rPr>
      <t>similar to</t>
    </r>
    <r>
      <rPr>
        <sz val="9"/>
        <rFont val="Arial Narrow"/>
        <family val="2"/>
      </rPr>
      <t xml:space="preserve"> (though not necessarily equal to) the sum of Ques. 18a and 18b.</t>
    </r>
  </si>
  <si>
    <r>
      <t xml:space="preserve">Note: This should be </t>
    </r>
    <r>
      <rPr>
        <u/>
        <sz val="9"/>
        <rFont val="Arial Narrow"/>
        <family val="2"/>
      </rPr>
      <t>similar to</t>
    </r>
    <r>
      <rPr>
        <sz val="9"/>
        <rFont val="Arial Narrow"/>
        <family val="2"/>
      </rPr>
      <t xml:space="preserve"> the sum of Ques. 18a and 18b, though above it's averaged over the course of the year.</t>
    </r>
  </si>
  <si>
    <t>Q29E1_1:R</t>
  </si>
  <si>
    <t>Q29E2_1:R</t>
  </si>
  <si>
    <t>What is the percentage in dollar terms of the New Business Volume above associated with New Equipment versus Used?</t>
  </si>
  <si>
    <t>Q4F_1:Q</t>
  </si>
  <si>
    <t>Q4G_1:Q</t>
  </si>
  <si>
    <t>Q4H_1:Q</t>
  </si>
  <si>
    <t>What customer-facing tactics has your organization employed to manage Cost of Funds increases? Please check all that apply.</t>
  </si>
  <si>
    <t xml:space="preserve"> Lock Rates In with No Fee</t>
  </si>
  <si>
    <t xml:space="preserve"> Lock Rates In for a Fee</t>
  </si>
  <si>
    <t xml:space="preserve"> Update Rate Cards More Frequently</t>
  </si>
  <si>
    <t>Q11G_1_OTH:L</t>
  </si>
  <si>
    <t xml:space="preserve">For each of the following delinquency/aging categories, what was the dollar amount of your portfolio (net investment) at risk and still accruing interest? </t>
  </si>
  <si>
    <t>Q46Aa_1:U</t>
  </si>
  <si>
    <t>Q46Aa_2:X</t>
  </si>
  <si>
    <t>Q46Ab_1:U</t>
  </si>
  <si>
    <t>Q46Ab_2:X</t>
  </si>
  <si>
    <t>Q46Ac_1:U</t>
  </si>
  <si>
    <t>Q46Ac_2:X</t>
  </si>
  <si>
    <t>Q46Ad_1:U</t>
  </si>
  <si>
    <t>Q46Ad_2:X</t>
  </si>
  <si>
    <t>Q46Ba_1:U</t>
  </si>
  <si>
    <t>Q46Ba_2:X</t>
  </si>
  <si>
    <t>Q46Ca_1:U</t>
  </si>
  <si>
    <t>Q46Ca_2:X</t>
  </si>
  <si>
    <t>Q46Da_1:U</t>
  </si>
  <si>
    <t>Q46Da_2:X</t>
  </si>
  <si>
    <t>Q46Ea_1:U</t>
  </si>
  <si>
    <t>Q46Ea_2:X</t>
  </si>
  <si>
    <t>Q46Fa_1:U</t>
  </si>
  <si>
    <t>Q46Fa_2:X</t>
  </si>
  <si>
    <t>Q46Fb_1:U</t>
  </si>
  <si>
    <t>Q46Fb_2:X</t>
  </si>
  <si>
    <t>Q46Fc_1:U</t>
  </si>
  <si>
    <t>Q46Fc_2:X</t>
  </si>
  <si>
    <t>Q46Fd_1:U</t>
  </si>
  <si>
    <t>Q46Fd_2:X</t>
  </si>
  <si>
    <t>Q46Fe_1:U</t>
  </si>
  <si>
    <t>Q46Fe_2:X</t>
  </si>
  <si>
    <t>Q46Ga_1:U</t>
  </si>
  <si>
    <t>Q46Ga_2:X</t>
  </si>
  <si>
    <t>Q46Ha_1:U</t>
  </si>
  <si>
    <t>Q46Ha_2:X</t>
  </si>
  <si>
    <t>Q46Ia_1:U</t>
  </si>
  <si>
    <t>Q46Ia_2:X</t>
  </si>
  <si>
    <t>Q46Ja_1:U</t>
  </si>
  <si>
    <t>Q46Ja_2:X</t>
  </si>
  <si>
    <t>Q46Ka_1:U</t>
  </si>
  <si>
    <t>Q46Ka_2:X</t>
  </si>
  <si>
    <t>Q46La_1:U</t>
  </si>
  <si>
    <t>Q46La_2:X</t>
  </si>
  <si>
    <t>Q46Ma_1:U</t>
  </si>
  <si>
    <t>Q46Ma_2:X</t>
  </si>
  <si>
    <t>Q46Na_1:U</t>
  </si>
  <si>
    <t>Q46Na_2:X</t>
  </si>
  <si>
    <t>Q46Oa_1:U</t>
  </si>
  <si>
    <t>Q46Oa_2:X</t>
  </si>
  <si>
    <t>Q46Pa_1:U</t>
  </si>
  <si>
    <t>Q46Pa_2:X</t>
  </si>
  <si>
    <t>Q46P_OTH_1:L</t>
  </si>
  <si>
    <t>Q46Qa_1:U</t>
  </si>
  <si>
    <t>Q46Qa_2:X</t>
  </si>
  <si>
    <t>Q46Ra_1:Q</t>
  </si>
  <si>
    <t>Q46Ra_2:U</t>
  </si>
  <si>
    <t>Q46Ra_3:X</t>
  </si>
  <si>
    <t>Q46Sa_1:Q</t>
  </si>
  <si>
    <t>Q46Sa_2:U</t>
  </si>
  <si>
    <t>Q46Sa_3:X</t>
  </si>
  <si>
    <t>Q46Ta_1:Q</t>
  </si>
  <si>
    <t>Q46Ta_2:U</t>
  </si>
  <si>
    <t>Q46Ta_3:X</t>
  </si>
  <si>
    <t>Q46Ua_1:Q</t>
  </si>
  <si>
    <t>Q46Ua_2:U</t>
  </si>
  <si>
    <t>Q46Ua_3:X</t>
  </si>
  <si>
    <t>Q46Va_1:K</t>
  </si>
  <si>
    <t>Q46Wa_1:K</t>
  </si>
  <si>
    <t>Q46Xa_1:K</t>
  </si>
  <si>
    <t>Q46Ya_1:K</t>
  </si>
  <si>
    <t>Does your organization collect data on employees regarding gender and ethnicity?</t>
  </si>
  <si>
    <t xml:space="preserve">    YES    </t>
  </si>
  <si>
    <t xml:space="preserve">    NO     </t>
  </si>
  <si>
    <t>Q47Ba1_1:U</t>
  </si>
  <si>
    <t>Q47Bb1_1:U</t>
  </si>
  <si>
    <t>Q47Bc1_1:U</t>
  </si>
  <si>
    <t>Q47Bd1_1:U</t>
  </si>
  <si>
    <t>Q47Ca1_1:U</t>
  </si>
  <si>
    <t>Q47Da1_1:U</t>
  </si>
  <si>
    <t>Q67B_1:U</t>
  </si>
  <si>
    <t>Q67B_2:Y</t>
  </si>
  <si>
    <t>Q67C_1:U</t>
  </si>
  <si>
    <t>Q67C_2:Y</t>
  </si>
  <si>
    <t>Q67D_1:U</t>
  </si>
  <si>
    <t>Q67D_2:Y</t>
  </si>
  <si>
    <t>Q67E_1:U</t>
  </si>
  <si>
    <t>Q67E_2:Y</t>
  </si>
  <si>
    <t>Q67F_1:U</t>
  </si>
  <si>
    <t>Q67F_2:Y</t>
  </si>
  <si>
    <t>Q67G_1:U</t>
  </si>
  <si>
    <t>Q67G_2:Y</t>
  </si>
  <si>
    <t>Q67H_1:U</t>
  </si>
  <si>
    <t>Q67H_2:Y</t>
  </si>
  <si>
    <t>Q66B_1:J</t>
  </si>
  <si>
    <t>Q66A_1:J</t>
  </si>
  <si>
    <r>
      <t xml:space="preserve">    NO     </t>
    </r>
    <r>
      <rPr>
        <b/>
        <sz val="10"/>
        <color indexed="10"/>
        <rFont val="Arial"/>
        <family val="2"/>
      </rPr>
      <t>If your response is "NO", please skip to Question 68.</t>
    </r>
  </si>
  <si>
    <r>
      <t xml:space="preserve">    YES    </t>
    </r>
    <r>
      <rPr>
        <b/>
        <sz val="10"/>
        <color indexed="12"/>
        <rFont val="Arial"/>
        <family val="2"/>
      </rPr>
      <t>Please complete Question 67 below.</t>
    </r>
  </si>
  <si>
    <t xml:space="preserve"> Manage Margin Through Syndications</t>
  </si>
  <si>
    <t>Ques. 46q</t>
  </si>
  <si>
    <t>(Ques. 46a + 46b + 46d)</t>
  </si>
  <si>
    <t>divided by Ques. 46f1</t>
  </si>
  <si>
    <t>divided by Ques. 46f2</t>
  </si>
  <si>
    <t xml:space="preserve"> Tie Pricing to an Index</t>
  </si>
  <si>
    <t>Q46AAx_1:J</t>
  </si>
  <si>
    <t>Q46ABx_1:J</t>
  </si>
  <si>
    <t>Q4G_2:U</t>
  </si>
  <si>
    <t>Q4H_2:U</t>
  </si>
  <si>
    <t>Q11B_1:J</t>
  </si>
  <si>
    <t>Q11C_1:J</t>
  </si>
  <si>
    <t>Q11D_1:J</t>
  </si>
  <si>
    <t>Q11E_1:J</t>
  </si>
  <si>
    <t>Q11F_1:J</t>
  </si>
  <si>
    <t>Q11G_1:J</t>
  </si>
  <si>
    <t>Please return your completed survey by March 15, 2024 via e-mail to:</t>
  </si>
  <si>
    <t>ELFA - 2024 Survey of Equipment Finance Activity</t>
  </si>
  <si>
    <t>Overall Average From 2023 Survey of Equipment Finance Activity</t>
  </si>
  <si>
    <t>survey, your organization will receive a free copy of the ELFA 2024 Survey of Equipment Finance Activity</t>
  </si>
  <si>
    <t xml:space="preserve">Completing the survey will provide you with summary information about your operations in fiscal year 2023, </t>
  </si>
  <si>
    <t>Enter all figures as of the end of your fiscal year 2023.</t>
  </si>
  <si>
    <t>in fiscal year 2023 had an average transaction size of less than $25,000.</t>
  </si>
  <si>
    <t>in fiscal year 2023 had an average transaction size between $25,000 and $250,000.</t>
  </si>
  <si>
    <t>in fiscal year 2023 had an average transaction size between $250,000 and $5,000,000.</t>
  </si>
  <si>
    <t>in fiscal year 2023 had an average transaction size over $5,000,000.</t>
  </si>
  <si>
    <t xml:space="preserve">sources, special queries, reminders on how certain answers were determined). These notes will appear in your 2025 survey. The </t>
  </si>
  <si>
    <t>2025 survey. The information below will not be shared with the ELFA or published in any report.</t>
  </si>
  <si>
    <t>determined). These notes will appear in your 2025 survey. The information below will not be shared with the ELFA or published in any report.</t>
  </si>
  <si>
    <t>Interim Individual Company Data Sheet (ICDS)
Data Item 
for Fiscal Year 2024</t>
  </si>
  <si>
    <t>FY 2024 from FY 2023</t>
  </si>
  <si>
    <t>Employees FY 2024 from FY 2023</t>
  </si>
  <si>
    <t>e.  Transactions Sourced through Syndication Buy
     Desk</t>
  </si>
  <si>
    <t>h.  Used Equipment</t>
  </si>
  <si>
    <t>g.  New Equipment</t>
  </si>
  <si>
    <t>i.   Total</t>
  </si>
  <si>
    <r>
      <t xml:space="preserve">(sometimes called wholesale financing). Also, </t>
    </r>
    <r>
      <rPr>
        <b/>
        <i/>
        <sz val="10"/>
        <rFont val="Arial"/>
        <family val="2"/>
      </rPr>
      <t>exclude</t>
    </r>
    <r>
      <rPr>
        <sz val="10"/>
        <rFont val="Arial"/>
        <family val="2"/>
      </rPr>
      <t xml:space="preserve"> real estate leasing and financing. Also, exlude municipal bonds also known as munis.</t>
    </r>
  </si>
  <si>
    <t>70.</t>
  </si>
  <si>
    <t>71.</t>
  </si>
  <si>
    <t>If your organization did not respond to all of the questions in this survey, please select the reason for</t>
  </si>
  <si>
    <t>that. Note that more than one option can be selected.</t>
  </si>
  <si>
    <t xml:space="preserve">    Did Not Have the Information / Data Not Collected by Our Organization</t>
  </si>
  <si>
    <t xml:space="preserve">    Data Too Confidential, Not Willing to Share</t>
  </si>
  <si>
    <t xml:space="preserve">    Data Collected but Not Available in Form Requested / Reporting Not Available</t>
  </si>
  <si>
    <t>Q5A6_1:AG</t>
  </si>
  <si>
    <t>Q5B6_1:AG</t>
  </si>
  <si>
    <t>Q5C6_1:AG</t>
  </si>
  <si>
    <t>Q5D6_1:AG</t>
  </si>
  <si>
    <t>Q5E6_1:AG</t>
  </si>
  <si>
    <t>Sourced through Syndicaction Buy Desk</t>
  </si>
  <si>
    <t>Q4F_2:Y</t>
  </si>
  <si>
    <r>
      <t xml:space="preserve"> Other </t>
    </r>
    <r>
      <rPr>
        <i/>
        <sz val="10"/>
        <rFont val="Arial"/>
        <family val="2"/>
      </rPr>
      <t xml:space="preserve">(please describe): </t>
    </r>
  </si>
  <si>
    <r>
      <t xml:space="preserve">    Other </t>
    </r>
    <r>
      <rPr>
        <b/>
        <i/>
        <sz val="10"/>
        <rFont val="Arial"/>
        <family val="2"/>
      </rPr>
      <t>(please describe):</t>
    </r>
  </si>
  <si>
    <t>Q70A_1:J</t>
  </si>
  <si>
    <t>Q70B_1:J</t>
  </si>
  <si>
    <t>Q70C_1:J</t>
  </si>
  <si>
    <t>Q70D_1:J</t>
  </si>
  <si>
    <t>Q70E_1:J</t>
  </si>
  <si>
    <t>Q70F_1:J</t>
  </si>
  <si>
    <t>Q70G_1:J</t>
  </si>
  <si>
    <t>Q70H_1:J</t>
  </si>
  <si>
    <t>Q71A_1:J</t>
  </si>
  <si>
    <t>Q71B_1:J</t>
  </si>
  <si>
    <t>Q71C_1:J</t>
  </si>
  <si>
    <t>Q71D_1:J</t>
  </si>
  <si>
    <t>Q71D_OTH_1:M</t>
  </si>
  <si>
    <t>Q4I_1:Q</t>
  </si>
  <si>
    <t>Q4I_2:U</t>
  </si>
  <si>
    <t>Ques. 4f divided by</t>
  </si>
  <si>
    <t>Ques. 4f</t>
  </si>
  <si>
    <t>a.  US-based New Business Volume (from Question 4f)</t>
  </si>
  <si>
    <t>Note: This should equal response from Question 4f.</t>
  </si>
  <si>
    <r>
      <t xml:space="preserve">Note: This should be </t>
    </r>
    <r>
      <rPr>
        <u/>
        <sz val="9"/>
        <rFont val="Arial Narrow"/>
        <family val="2"/>
      </rPr>
      <t>similar to</t>
    </r>
    <r>
      <rPr>
        <sz val="9"/>
        <rFont val="Arial Narrow"/>
        <family val="2"/>
      </rPr>
      <t xml:space="preserve"> (though not necessarily equal to) the response from Question 4f.</t>
    </r>
  </si>
  <si>
    <t>Totals Reported in Ques. 4f</t>
  </si>
  <si>
    <r>
      <t xml:space="preserve">Notes about the </t>
    </r>
    <r>
      <rPr>
        <b/>
        <sz val="10"/>
        <color rgb="FFFF0000"/>
        <rFont val="Arial"/>
        <family val="2"/>
      </rPr>
      <t>Streamlined</t>
    </r>
    <r>
      <rPr>
        <b/>
        <sz val="10"/>
        <rFont val="Arial"/>
        <family val="2"/>
      </rPr>
      <t xml:space="preserve"> Questionnaire:</t>
    </r>
  </si>
  <si>
    <t>Note: This should equal the response from Question 46q.</t>
  </si>
  <si>
    <t>Totals Reported in Ques. 46q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</si>
</sst>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quot;$  &quot;000,000,000,&quot;, 000&quot;_);\(#,##0\)"/>
    <numFmt numFmtId="165" formatCode="&quot;$  &quot;000,000,000,&quot;000&quot;_);\(#,##0\)"/>
    <numFmt numFmtId="166" formatCode="#,##0.0"/>
    <numFmt numFmtId="167" formatCode="0.0"/>
    <numFmt numFmtId="168" formatCode="[&lt;=9999999]###\-####;\(###\)\ ###\-####"/>
    <numFmt numFmtId="169" formatCode="&quot;$&quot;#,##0"/>
    <numFmt numFmtId="170" formatCode="0.0&quot;%&quot;"/>
    <numFmt numFmtId="171" formatCode="00000"/>
    <numFmt numFmtId="172" formatCode="0.0%"/>
    <numFmt numFmtId="173" formatCode="0.00&quot;%&quot;"/>
    <numFmt numFmtId="174" formatCode="###&quot; %&quot;"/>
  </numFmts>
  <fonts count="44" x14ac:knownFonts="1">
    <font>
      <sz val="10"/>
      <name val="Arial"/>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name val="Arial"/>
      <family val="2"/>
    </font>
    <font>
      <u/>
      <sz val="10"/>
      <color indexed="12"/>
      <name val="Arial"/>
      <family val="2"/>
    </font>
    <font>
      <b/>
      <sz val="10"/>
      <name val="Arial"/>
      <family val="2"/>
    </font>
    <font>
      <sz val="10"/>
      <name val="Arial"/>
      <family val="2"/>
    </font>
    <font>
      <i/>
      <sz val="10"/>
      <name val="Arial"/>
      <family val="2"/>
    </font>
    <font>
      <b/>
      <i/>
      <sz val="12"/>
      <name val="Arial"/>
      <family val="2"/>
    </font>
    <font>
      <u/>
      <sz val="10"/>
      <color indexed="12"/>
      <name val="Arial"/>
      <family val="2"/>
    </font>
    <font>
      <b/>
      <u/>
      <sz val="10"/>
      <name val="Arial"/>
      <family val="2"/>
    </font>
    <font>
      <u/>
      <sz val="10"/>
      <name val="Arial"/>
      <family val="2"/>
    </font>
    <font>
      <b/>
      <i/>
      <sz val="10"/>
      <name val="Arial"/>
      <family val="2"/>
    </font>
    <font>
      <b/>
      <sz val="10"/>
      <color indexed="10"/>
      <name val="Arial"/>
      <family val="2"/>
    </font>
    <font>
      <b/>
      <sz val="10"/>
      <color indexed="12"/>
      <name val="Arial"/>
      <family val="2"/>
    </font>
    <font>
      <b/>
      <sz val="10"/>
      <name val="Wingdings"/>
      <charset val="2"/>
    </font>
    <font>
      <sz val="10"/>
      <name val="Wingdings"/>
      <charset val="2"/>
    </font>
    <font>
      <sz val="8"/>
      <name val="Arial Narrow"/>
      <family val="2"/>
    </font>
    <font>
      <b/>
      <i/>
      <sz val="10"/>
      <name val="Arial Narrow"/>
      <family val="2"/>
    </font>
    <font>
      <sz val="10"/>
      <name val="Arial Narrow"/>
      <family val="2"/>
    </font>
    <font>
      <i/>
      <sz val="10"/>
      <name val="Arial Narrow"/>
      <family val="2"/>
    </font>
    <font>
      <b/>
      <sz val="10"/>
      <name val="Arial Narrow"/>
      <family val="2"/>
    </font>
    <font>
      <b/>
      <sz val="14"/>
      <name val="Arial"/>
      <family val="2"/>
    </font>
    <font>
      <sz val="14"/>
      <name val="Arial"/>
      <family val="2"/>
    </font>
    <font>
      <b/>
      <sz val="12"/>
      <name val="Arial"/>
      <family val="2"/>
    </font>
    <font>
      <sz val="12"/>
      <name val="Arial"/>
      <family val="2"/>
    </font>
    <font>
      <b/>
      <i/>
      <sz val="9"/>
      <name val="Arial Narrow"/>
      <family val="2"/>
    </font>
    <font>
      <i/>
      <sz val="9"/>
      <name val="Arial Narrow"/>
      <family val="2"/>
    </font>
    <font>
      <sz val="8"/>
      <name val="Arial"/>
      <family val="2"/>
    </font>
    <font>
      <u/>
      <sz val="8"/>
      <color indexed="12"/>
      <name val="Arial Narrow"/>
      <family val="2"/>
    </font>
    <font>
      <sz val="9"/>
      <name val="Arial Narrow"/>
      <family val="2"/>
    </font>
    <font>
      <sz val="8"/>
      <name val="Arial"/>
      <family val="2"/>
    </font>
    <font>
      <u/>
      <sz val="8"/>
      <color indexed="12"/>
      <name val="Arial"/>
      <family val="2"/>
    </font>
    <font>
      <sz val="10"/>
      <color indexed="8"/>
      <name val="MS Sans Serif"/>
      <family val="2"/>
    </font>
    <font>
      <i/>
      <sz val="14"/>
      <name val="Arial"/>
      <family val="2"/>
    </font>
    <font>
      <i/>
      <sz val="8"/>
      <name val="Arial"/>
      <family val="2"/>
    </font>
    <font>
      <i/>
      <sz val="9"/>
      <name val="Arial"/>
      <family val="2"/>
    </font>
    <font>
      <b/>
      <sz val="10"/>
      <color rgb="FFFF0000"/>
      <name val="Arial"/>
      <family val="2"/>
    </font>
    <font>
      <sz val="10"/>
      <color theme="0"/>
      <name val="Arial"/>
      <family val="2"/>
    </font>
    <font>
      <b/>
      <sz val="8"/>
      <name val="Arial Narrow"/>
      <family val="2"/>
    </font>
    <font>
      <sz val="10"/>
      <color indexed="12"/>
      <name val="Arial"/>
      <family val="2"/>
    </font>
    <font>
      <u/>
      <sz val="9"/>
      <name val="Arial Narrow"/>
      <family val="2"/>
    </font>
  </fonts>
  <fills count="1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2" tint="-0.499984740745262"/>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9" tint="0.39997558519241921"/>
        <bgColor indexed="64"/>
      </patternFill>
    </fill>
  </fills>
  <borders count="18">
    <border>
      <left/>
      <right/>
      <top/>
      <bottom/>
      <diagonal/>
    </border>
    <border>
      <left style="double">
        <color indexed="64"/>
      </left>
      <right style="double">
        <color indexed="64"/>
      </right>
      <top style="double">
        <color indexed="64"/>
      </top>
      <bottom style="double">
        <color indexed="64"/>
      </bottom>
      <diagonal/>
    </border>
    <border>
      <left/>
      <right/>
      <top style="medium">
        <color indexed="64"/>
      </top>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medium">
        <color auto="1"/>
      </top>
      <bottom/>
      <diagonal/>
    </border>
  </borders>
  <cellStyleXfs count="12">
    <xf numFmtId="0" fontId="0" fillId="0" borderId="0"/>
    <xf numFmtId="0" fontId="35" fillId="0" borderId="0" applyNumberFormat="0" applyFont="0" applyFill="0" applyBorder="0" applyAlignment="0" applyProtection="0"/>
    <xf numFmtId="44" fontId="5" fillId="0" borderId="0" applyFont="0" applyFill="0" applyBorder="0" applyAlignment="0" applyProtection="0"/>
    <xf numFmtId="0" fontId="6" fillId="0" borderId="0" applyNumberFormat="0" applyFill="0" applyBorder="0" applyAlignment="0" applyProtection="0">
      <alignment vertical="top"/>
      <protection locked="0"/>
    </xf>
    <xf numFmtId="9" fontId="5" fillId="0" borderId="0" applyFont="0" applyFill="0" applyBorder="0" applyAlignment="0" applyProtection="0"/>
    <xf numFmtId="0" fontId="4"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0" fontId="2" fillId="0" borderId="0"/>
    <xf numFmtId="0" fontId="3" fillId="0" borderId="0"/>
    <xf numFmtId="0" fontId="1" fillId="0" borderId="0"/>
  </cellStyleXfs>
  <cellXfs count="481">
    <xf numFmtId="0" fontId="0" fillId="0" borderId="0" xfId="0"/>
    <xf numFmtId="0" fontId="8" fillId="0" borderId="0" xfId="0" applyFont="1"/>
    <xf numFmtId="0" fontId="8" fillId="0" borderId="0" xfId="0" applyFont="1" applyAlignment="1">
      <alignment vertical="top"/>
    </xf>
    <xf numFmtId="0" fontId="7" fillId="0" borderId="0" xfId="0" applyFont="1" applyAlignment="1">
      <alignment horizontal="centerContinuous"/>
    </xf>
    <xf numFmtId="0" fontId="24" fillId="2" borderId="0" xfId="0" applyFont="1" applyFill="1" applyAlignment="1">
      <alignment vertical="center"/>
    </xf>
    <xf numFmtId="0" fontId="25" fillId="2" borderId="0" xfId="0" applyFont="1" applyFill="1" applyAlignment="1">
      <alignment vertical="center"/>
    </xf>
    <xf numFmtId="0" fontId="8" fillId="0" borderId="0" xfId="0" applyFont="1" applyAlignment="1">
      <alignment vertical="center"/>
    </xf>
    <xf numFmtId="0" fontId="8" fillId="0" borderId="11" xfId="0" applyFont="1" applyBorder="1"/>
    <xf numFmtId="0" fontId="8" fillId="0" borderId="11" xfId="0" applyFont="1" applyBorder="1" applyAlignment="1">
      <alignment vertical="center"/>
    </xf>
    <xf numFmtId="0" fontId="8" fillId="0" borderId="12" xfId="0" applyFont="1" applyBorder="1" applyAlignment="1">
      <alignment vertical="center"/>
    </xf>
    <xf numFmtId="164" fontId="8" fillId="0" borderId="10" xfId="2" applyNumberFormat="1" applyFont="1" applyBorder="1" applyAlignment="1" applyProtection="1">
      <alignment horizontal="center" vertical="center"/>
    </xf>
    <xf numFmtId="0" fontId="8" fillId="0" borderId="10" xfId="0" applyFont="1" applyBorder="1" applyAlignment="1">
      <alignment vertical="center"/>
    </xf>
    <xf numFmtId="165" fontId="8" fillId="0" borderId="10" xfId="2" applyNumberFormat="1" applyFont="1" applyBorder="1" applyAlignment="1" applyProtection="1">
      <alignment vertical="center"/>
    </xf>
    <xf numFmtId="0" fontId="8" fillId="0" borderId="11" xfId="0" applyFont="1" applyBorder="1" applyAlignment="1">
      <alignment vertical="center" wrapText="1"/>
    </xf>
    <xf numFmtId="0" fontId="8" fillId="0" borderId="0" xfId="0" applyFont="1" applyProtection="1">
      <protection hidden="1"/>
    </xf>
    <xf numFmtId="0" fontId="7" fillId="0" borderId="0" xfId="0" applyFont="1" applyAlignment="1" applyProtection="1">
      <alignment horizontal="right"/>
      <protection hidden="1"/>
    </xf>
    <xf numFmtId="0" fontId="8" fillId="2" borderId="0" xfId="0" applyFont="1" applyFill="1"/>
    <xf numFmtId="0" fontId="8" fillId="3" borderId="0" xfId="0" applyFont="1" applyFill="1"/>
    <xf numFmtId="0" fontId="7" fillId="0" borderId="0" xfId="0" applyFont="1" applyAlignment="1">
      <alignment horizontal="center" vertical="center"/>
    </xf>
    <xf numFmtId="164" fontId="8" fillId="2" borderId="12" xfId="2" applyNumberFormat="1" applyFont="1" applyFill="1" applyBorder="1" applyAlignment="1" applyProtection="1">
      <alignment horizontal="center"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5" xfId="0" applyFont="1" applyBorder="1" applyAlignment="1">
      <alignment vertical="center"/>
    </xf>
    <xf numFmtId="164" fontId="8" fillId="2" borderId="5" xfId="2" applyNumberFormat="1" applyFont="1" applyFill="1" applyBorder="1" applyAlignment="1" applyProtection="1">
      <alignment horizontal="center" vertical="center"/>
    </xf>
    <xf numFmtId="164" fontId="8" fillId="0" borderId="14" xfId="2" applyNumberFormat="1" applyFont="1" applyBorder="1" applyAlignment="1" applyProtection="1">
      <alignment horizontal="center" vertical="center"/>
    </xf>
    <xf numFmtId="0" fontId="7" fillId="3" borderId="3" xfId="0" applyFont="1" applyFill="1" applyBorder="1" applyAlignment="1">
      <alignment horizontal="centerContinuous" vertical="center" wrapText="1"/>
    </xf>
    <xf numFmtId="0" fontId="8" fillId="3" borderId="11" xfId="0" applyFont="1" applyFill="1" applyBorder="1" applyAlignment="1">
      <alignment vertical="center"/>
    </xf>
    <xf numFmtId="0" fontId="8" fillId="3" borderId="12" xfId="0" applyFont="1" applyFill="1" applyBorder="1" applyAlignment="1">
      <alignment vertical="center"/>
    </xf>
    <xf numFmtId="0" fontId="8" fillId="0" borderId="10" xfId="0" applyFont="1" applyBorder="1"/>
    <xf numFmtId="171" fontId="8" fillId="2" borderId="5" xfId="0" applyNumberFormat="1" applyFont="1" applyFill="1" applyBorder="1" applyAlignment="1" applyProtection="1">
      <alignment horizontal="left"/>
      <protection locked="0"/>
    </xf>
    <xf numFmtId="0" fontId="8" fillId="2" borderId="5" xfId="0" applyFont="1" applyFill="1" applyBorder="1" applyAlignment="1" applyProtection="1">
      <alignment horizontal="left"/>
      <protection locked="0"/>
    </xf>
    <xf numFmtId="0" fontId="25" fillId="2" borderId="0" xfId="0" applyFont="1" applyFill="1" applyAlignment="1" applyProtection="1">
      <alignment vertical="center"/>
      <protection hidden="1"/>
    </xf>
    <xf numFmtId="0" fontId="7" fillId="3" borderId="12" xfId="0" applyFont="1" applyFill="1" applyBorder="1" applyAlignment="1">
      <alignment horizontal="centerContinuous" wrapText="1"/>
    </xf>
    <xf numFmtId="0" fontId="0" fillId="0" borderId="16" xfId="0" applyBorder="1"/>
    <xf numFmtId="0" fontId="36" fillId="2" borderId="0" xfId="0" applyFont="1" applyFill="1" applyAlignment="1" applyProtection="1">
      <alignment vertical="center"/>
      <protection hidden="1"/>
    </xf>
    <xf numFmtId="3" fontId="8" fillId="2" borderId="12" xfId="2" applyNumberFormat="1" applyFont="1" applyFill="1" applyBorder="1" applyAlignment="1" applyProtection="1">
      <alignment horizontal="right" vertical="center" indent="2"/>
      <protection hidden="1"/>
    </xf>
    <xf numFmtId="164" fontId="8" fillId="2" borderId="5" xfId="2" applyNumberFormat="1" applyFont="1" applyFill="1" applyBorder="1" applyAlignment="1" applyProtection="1">
      <alignment horizontal="left" vertical="center"/>
    </xf>
    <xf numFmtId="0" fontId="8" fillId="3" borderId="11" xfId="0" applyFont="1" applyFill="1" applyBorder="1"/>
    <xf numFmtId="0" fontId="7" fillId="3" borderId="10" xfId="0" applyFont="1" applyFill="1" applyBorder="1" applyAlignment="1">
      <alignment horizontal="center" wrapText="1"/>
    </xf>
    <xf numFmtId="3" fontId="8" fillId="2" borderId="12" xfId="2" applyNumberFormat="1" applyFont="1" applyFill="1" applyBorder="1" applyAlignment="1" applyProtection="1">
      <alignment horizontal="right" vertical="center" shrinkToFit="1"/>
      <protection locked="0"/>
    </xf>
    <xf numFmtId="166" fontId="8" fillId="2" borderId="12" xfId="2" applyNumberFormat="1" applyFont="1" applyFill="1" applyBorder="1" applyAlignment="1" applyProtection="1">
      <alignment horizontal="right" vertical="center" shrinkToFit="1"/>
      <protection locked="0"/>
    </xf>
    <xf numFmtId="3" fontId="8" fillId="2" borderId="5" xfId="2" applyNumberFormat="1" applyFont="1" applyFill="1" applyBorder="1" applyAlignment="1" applyProtection="1">
      <alignment horizontal="right" vertical="center" shrinkToFit="1"/>
      <protection locked="0"/>
    </xf>
    <xf numFmtId="3" fontId="8" fillId="2" borderId="12" xfId="2" applyNumberFormat="1" applyFont="1" applyFill="1" applyBorder="1" applyAlignment="1" applyProtection="1">
      <alignment horizontal="right" vertical="center" indent="1" shrinkToFit="1"/>
      <protection locked="0"/>
    </xf>
    <xf numFmtId="4" fontId="8" fillId="2" borderId="5" xfId="2" applyNumberFormat="1" applyFont="1" applyFill="1" applyBorder="1" applyAlignment="1" applyProtection="1">
      <alignment horizontal="right" vertical="center" shrinkToFit="1"/>
      <protection locked="0"/>
    </xf>
    <xf numFmtId="0" fontId="0" fillId="3" borderId="0" xfId="0" applyFill="1"/>
    <xf numFmtId="164" fontId="8" fillId="3" borderId="12" xfId="2" applyNumberFormat="1" applyFont="1" applyFill="1" applyBorder="1" applyAlignment="1" applyProtection="1">
      <alignment horizontal="center" vertical="center"/>
    </xf>
    <xf numFmtId="165" fontId="8" fillId="3" borderId="10" xfId="2" applyNumberFormat="1" applyFont="1" applyFill="1" applyBorder="1" applyAlignment="1" applyProtection="1">
      <alignment vertical="center"/>
    </xf>
    <xf numFmtId="0" fontId="8" fillId="3" borderId="0" xfId="0" applyFont="1" applyFill="1" applyAlignment="1">
      <alignment horizontal="centerContinuous"/>
    </xf>
    <xf numFmtId="0" fontId="8" fillId="3" borderId="10" xfId="0" applyFont="1" applyFill="1" applyBorder="1"/>
    <xf numFmtId="3" fontId="8" fillId="3" borderId="12" xfId="0" applyNumberFormat="1" applyFont="1" applyFill="1" applyBorder="1" applyAlignment="1" applyProtection="1">
      <alignment horizontal="right" vertical="center" shrinkToFit="1"/>
      <protection hidden="1"/>
    </xf>
    <xf numFmtId="0" fontId="8" fillId="3" borderId="0" xfId="0" applyFont="1" applyFill="1" applyAlignment="1">
      <alignment horizontal="centerContinuous" wrapText="1"/>
    </xf>
    <xf numFmtId="0" fontId="5" fillId="0" borderId="16" xfId="0" applyFont="1" applyBorder="1"/>
    <xf numFmtId="0" fontId="5" fillId="0" borderId="0" xfId="0" applyFont="1"/>
    <xf numFmtId="0" fontId="26" fillId="3" borderId="0" xfId="0" applyFont="1" applyFill="1" applyAlignment="1">
      <alignment horizontal="centerContinuous" vertical="center"/>
    </xf>
    <xf numFmtId="0" fontId="8" fillId="3" borderId="10" xfId="0" applyFont="1" applyFill="1" applyBorder="1" applyAlignment="1">
      <alignment vertical="center"/>
    </xf>
    <xf numFmtId="0" fontId="9" fillId="3" borderId="0" xfId="0" applyFont="1" applyFill="1" applyAlignment="1">
      <alignment horizontal="centerContinuous"/>
    </xf>
    <xf numFmtId="0" fontId="6" fillId="3" borderId="0" xfId="3" applyFill="1" applyAlignment="1" applyProtection="1"/>
    <xf numFmtId="0" fontId="9" fillId="0" borderId="13" xfId="0" applyFont="1" applyBorder="1" applyAlignment="1">
      <alignment vertical="center"/>
    </xf>
    <xf numFmtId="0" fontId="9" fillId="3" borderId="0" xfId="0" applyFont="1" applyFill="1" applyAlignment="1">
      <alignment horizontal="right"/>
    </xf>
    <xf numFmtId="0" fontId="11" fillId="3" borderId="0" xfId="3" applyFont="1" applyFill="1" applyAlignment="1" applyProtection="1">
      <alignment horizontal="centerContinuous"/>
    </xf>
    <xf numFmtId="0" fontId="5" fillId="0" borderId="12" xfId="0" applyFont="1" applyBorder="1" applyAlignment="1">
      <alignment vertical="center"/>
    </xf>
    <xf numFmtId="0" fontId="5" fillId="0" borderId="11" xfId="0" applyFont="1" applyBorder="1" applyAlignment="1">
      <alignment vertical="center"/>
    </xf>
    <xf numFmtId="165" fontId="5" fillId="0" borderId="10" xfId="2" applyNumberFormat="1" applyFont="1" applyBorder="1" applyAlignment="1" applyProtection="1">
      <alignment vertical="center"/>
    </xf>
    <xf numFmtId="3" fontId="5" fillId="2" borderId="12" xfId="2" applyNumberFormat="1" applyFont="1" applyFill="1" applyBorder="1" applyAlignment="1" applyProtection="1">
      <alignment horizontal="right" vertical="center" shrinkToFit="1"/>
      <protection locked="0"/>
    </xf>
    <xf numFmtId="165" fontId="5" fillId="0" borderId="10" xfId="2" applyNumberFormat="1" applyFont="1" applyFill="1" applyBorder="1" applyAlignment="1" applyProtection="1">
      <alignment vertical="center"/>
    </xf>
    <xf numFmtId="164" fontId="5" fillId="2" borderId="5" xfId="2" applyNumberFormat="1" applyFont="1" applyFill="1" applyBorder="1" applyAlignment="1" applyProtection="1">
      <alignment horizontal="left" vertical="center"/>
    </xf>
    <xf numFmtId="0" fontId="5" fillId="0" borderId="11" xfId="0" applyFont="1" applyBorder="1" applyAlignment="1">
      <alignment vertical="center" wrapText="1"/>
    </xf>
    <xf numFmtId="164" fontId="5" fillId="2" borderId="12" xfId="2" applyNumberFormat="1" applyFont="1" applyFill="1" applyBorder="1" applyAlignment="1" applyProtection="1">
      <alignment horizontal="center" vertical="center"/>
    </xf>
    <xf numFmtId="164" fontId="5" fillId="0" borderId="10" xfId="2" applyNumberFormat="1" applyFont="1" applyBorder="1" applyAlignment="1" applyProtection="1">
      <alignment horizontal="center" vertical="center"/>
    </xf>
    <xf numFmtId="164" fontId="5" fillId="5" borderId="12" xfId="2" applyNumberFormat="1" applyFont="1" applyFill="1" applyBorder="1" applyAlignment="1" applyProtection="1">
      <alignment horizontal="center" vertical="center"/>
    </xf>
    <xf numFmtId="3" fontId="5" fillId="5" borderId="12" xfId="2" applyNumberFormat="1" applyFont="1" applyFill="1" applyBorder="1" applyAlignment="1" applyProtection="1">
      <alignment horizontal="right" vertical="center" shrinkToFit="1"/>
    </xf>
    <xf numFmtId="0" fontId="5" fillId="3" borderId="0" xfId="0" applyFont="1" applyFill="1"/>
    <xf numFmtId="0" fontId="7" fillId="5" borderId="0" xfId="0" applyFont="1" applyFill="1" applyAlignment="1">
      <alignment horizontal="center"/>
    </xf>
    <xf numFmtId="0" fontId="5" fillId="5" borderId="0" xfId="0" applyFont="1" applyFill="1"/>
    <xf numFmtId="0" fontId="7" fillId="5" borderId="0" xfId="0" applyFont="1" applyFill="1"/>
    <xf numFmtId="0" fontId="7" fillId="5" borderId="0" xfId="0" applyFont="1" applyFill="1" applyAlignment="1" applyProtection="1">
      <alignment horizontal="centerContinuous" wrapText="1"/>
      <protection hidden="1"/>
    </xf>
    <xf numFmtId="0" fontId="8" fillId="5" borderId="0" xfId="0" applyFont="1" applyFill="1" applyAlignment="1" applyProtection="1">
      <alignment horizontal="centerContinuous"/>
      <protection hidden="1"/>
    </xf>
    <xf numFmtId="0" fontId="7" fillId="5" borderId="0" xfId="0" applyFont="1" applyFill="1" applyAlignment="1">
      <alignment horizontal="center" vertical="center"/>
    </xf>
    <xf numFmtId="0" fontId="5" fillId="5" borderId="11" xfId="0" applyFont="1" applyFill="1" applyBorder="1" applyAlignment="1">
      <alignment vertical="center"/>
    </xf>
    <xf numFmtId="0" fontId="5" fillId="5" borderId="12" xfId="0" applyFont="1" applyFill="1" applyBorder="1" applyAlignment="1">
      <alignment vertical="center"/>
    </xf>
    <xf numFmtId="0" fontId="32" fillId="5" borderId="9" xfId="0" applyFont="1" applyFill="1" applyBorder="1"/>
    <xf numFmtId="0" fontId="5" fillId="5" borderId="10" xfId="0" applyFont="1" applyFill="1" applyBorder="1"/>
    <xf numFmtId="0" fontId="5" fillId="5" borderId="11" xfId="0" applyFont="1" applyFill="1" applyBorder="1" applyAlignment="1">
      <alignment horizontal="center" vertical="center"/>
    </xf>
    <xf numFmtId="3" fontId="5" fillId="5" borderId="12" xfId="0" applyNumberFormat="1" applyFont="1" applyFill="1" applyBorder="1" applyAlignment="1" applyProtection="1">
      <alignment horizontal="right" vertical="center" shrinkToFit="1"/>
      <protection hidden="1"/>
    </xf>
    <xf numFmtId="0" fontId="5" fillId="5" borderId="14" xfId="0" applyFont="1" applyFill="1" applyBorder="1" applyAlignment="1">
      <alignment vertical="center"/>
    </xf>
    <xf numFmtId="0" fontId="5" fillId="5" borderId="12" xfId="0" applyFont="1" applyFill="1" applyBorder="1" applyAlignment="1" applyProtection="1">
      <alignment vertical="center"/>
      <protection hidden="1"/>
    </xf>
    <xf numFmtId="0" fontId="8" fillId="5" borderId="0" xfId="0" applyFont="1" applyFill="1"/>
    <xf numFmtId="0" fontId="14" fillId="5" borderId="11" xfId="0" applyFont="1" applyFill="1" applyBorder="1" applyAlignment="1">
      <alignment vertical="center"/>
    </xf>
    <xf numFmtId="0" fontId="5" fillId="5" borderId="0" xfId="0" applyFont="1" applyFill="1" applyAlignment="1">
      <alignment horizontal="centerContinuous" wrapText="1"/>
    </xf>
    <xf numFmtId="0" fontId="5" fillId="5" borderId="0" xfId="0" applyFont="1" applyFill="1" applyAlignment="1">
      <alignment horizontal="centerContinuous"/>
    </xf>
    <xf numFmtId="0" fontId="5" fillId="4" borderId="0" xfId="0" applyFont="1" applyFill="1"/>
    <xf numFmtId="0" fontId="5" fillId="6" borderId="0" xfId="0" applyFont="1" applyFill="1"/>
    <xf numFmtId="0" fontId="8" fillId="5" borderId="9" xfId="0" applyFont="1" applyFill="1" applyBorder="1" applyAlignment="1">
      <alignment vertical="center"/>
    </xf>
    <xf numFmtId="164" fontId="8" fillId="5" borderId="3" xfId="2" applyNumberFormat="1" applyFont="1" applyFill="1" applyBorder="1" applyAlignment="1" applyProtection="1">
      <alignment horizontal="center" vertical="center"/>
    </xf>
    <xf numFmtId="164" fontId="8" fillId="5" borderId="8" xfId="2" applyNumberFormat="1" applyFont="1" applyFill="1" applyBorder="1" applyAlignment="1" applyProtection="1">
      <alignment horizontal="center" vertical="center"/>
    </xf>
    <xf numFmtId="3" fontId="8" fillId="5" borderId="3" xfId="2" applyNumberFormat="1" applyFont="1" applyFill="1" applyBorder="1" applyAlignment="1" applyProtection="1">
      <alignment horizontal="right" vertical="center" shrinkToFit="1"/>
    </xf>
    <xf numFmtId="0" fontId="5" fillId="5" borderId="5" xfId="0" applyFont="1" applyFill="1" applyBorder="1" applyAlignment="1">
      <alignment vertical="center"/>
    </xf>
    <xf numFmtId="0" fontId="5" fillId="5" borderId="0" xfId="0" applyFont="1" applyFill="1" applyAlignment="1">
      <alignment vertical="center" wrapText="1"/>
    </xf>
    <xf numFmtId="0" fontId="5" fillId="5" borderId="5" xfId="0" applyFont="1" applyFill="1" applyBorder="1" applyAlignment="1">
      <alignment vertical="center" wrapText="1"/>
    </xf>
    <xf numFmtId="0" fontId="5" fillId="5" borderId="4" xfId="0" applyFont="1" applyFill="1" applyBorder="1" applyAlignment="1">
      <alignment vertical="center" wrapText="1"/>
    </xf>
    <xf numFmtId="0" fontId="5" fillId="5" borderId="3" xfId="0" applyFont="1" applyFill="1" applyBorder="1" applyAlignment="1">
      <alignment vertical="center"/>
    </xf>
    <xf numFmtId="0" fontId="5" fillId="5" borderId="3" xfId="0" applyFont="1" applyFill="1" applyBorder="1" applyAlignment="1">
      <alignment vertical="center" wrapText="1"/>
    </xf>
    <xf numFmtId="0" fontId="0" fillId="6" borderId="0" xfId="0" applyFill="1"/>
    <xf numFmtId="0" fontId="5" fillId="3" borderId="11" xfId="0" applyFont="1" applyFill="1" applyBorder="1" applyAlignment="1">
      <alignment vertical="center"/>
    </xf>
    <xf numFmtId="3" fontId="8" fillId="5" borderId="12" xfId="2" applyNumberFormat="1" applyFont="1" applyFill="1" applyBorder="1" applyAlignment="1" applyProtection="1">
      <alignment horizontal="right" vertical="center" shrinkToFit="1"/>
      <protection hidden="1"/>
    </xf>
    <xf numFmtId="0" fontId="7" fillId="5" borderId="0" xfId="0" applyFont="1" applyFill="1" applyAlignment="1">
      <alignment vertical="center"/>
    </xf>
    <xf numFmtId="0" fontId="5" fillId="5" borderId="0" xfId="0" applyFont="1" applyFill="1" applyAlignment="1">
      <alignment vertical="center"/>
    </xf>
    <xf numFmtId="0" fontId="0" fillId="4" borderId="0" xfId="0" applyFill="1"/>
    <xf numFmtId="0" fontId="8" fillId="5" borderId="0" xfId="0" applyFont="1" applyFill="1" applyAlignment="1">
      <alignment vertical="top"/>
    </xf>
    <xf numFmtId="0" fontId="7" fillId="5" borderId="0" xfId="0" quotePrefix="1" applyFont="1" applyFill="1" applyAlignment="1">
      <alignment horizontal="center" vertical="top"/>
    </xf>
    <xf numFmtId="0" fontId="7" fillId="5" borderId="0" xfId="0" quotePrefix="1" applyFont="1" applyFill="1" applyAlignment="1">
      <alignment horizontal="center" vertical="center"/>
    </xf>
    <xf numFmtId="0" fontId="41" fillId="5" borderId="3" xfId="0" applyFont="1" applyFill="1" applyBorder="1" applyAlignment="1">
      <alignment horizontal="centerContinuous" vertical="center" wrapText="1"/>
    </xf>
    <xf numFmtId="0" fontId="41" fillId="5" borderId="3" xfId="0" applyFont="1" applyFill="1" applyBorder="1" applyAlignment="1">
      <alignment horizontal="centerContinuous" wrapText="1"/>
    </xf>
    <xf numFmtId="172" fontId="8" fillId="5" borderId="12" xfId="0" applyNumberFormat="1" applyFont="1" applyFill="1" applyBorder="1" applyAlignment="1">
      <alignment vertical="center"/>
    </xf>
    <xf numFmtId="0" fontId="8" fillId="5" borderId="12" xfId="0" applyFont="1" applyFill="1" applyBorder="1" applyAlignment="1">
      <alignment vertical="center"/>
    </xf>
    <xf numFmtId="0" fontId="8" fillId="5" borderId="12" xfId="0" applyFont="1" applyFill="1" applyBorder="1"/>
    <xf numFmtId="0" fontId="8" fillId="5" borderId="0" xfId="0" applyFont="1" applyFill="1" applyAlignment="1">
      <alignment vertical="center"/>
    </xf>
    <xf numFmtId="0" fontId="5" fillId="5" borderId="9" xfId="0" applyFont="1" applyFill="1" applyBorder="1" applyAlignment="1">
      <alignment vertical="center"/>
    </xf>
    <xf numFmtId="0" fontId="7" fillId="5" borderId="11" xfId="0" applyFont="1" applyFill="1" applyBorder="1" applyAlignment="1">
      <alignment vertical="center"/>
    </xf>
    <xf numFmtId="0" fontId="8" fillId="5" borderId="0" xfId="0" applyFont="1" applyFill="1" applyAlignment="1">
      <alignment horizontal="left" vertical="top"/>
    </xf>
    <xf numFmtId="0" fontId="7" fillId="5" borderId="0" xfId="0" applyFont="1" applyFill="1" applyAlignment="1">
      <alignment horizontal="left" vertical="center"/>
    </xf>
    <xf numFmtId="0" fontId="8" fillId="5" borderId="3" xfId="0" applyFont="1" applyFill="1" applyBorder="1" applyAlignment="1">
      <alignment vertical="center"/>
    </xf>
    <xf numFmtId="0" fontId="5" fillId="5" borderId="6" xfId="0" applyFont="1" applyFill="1" applyBorder="1" applyAlignment="1">
      <alignment vertical="center"/>
    </xf>
    <xf numFmtId="0" fontId="5" fillId="5" borderId="0" xfId="0" applyFont="1" applyFill="1" applyAlignment="1">
      <alignment horizontal="left"/>
    </xf>
    <xf numFmtId="0" fontId="8" fillId="5" borderId="0" xfId="0" applyFont="1" applyFill="1" applyAlignment="1">
      <alignment horizontal="centerContinuous"/>
    </xf>
    <xf numFmtId="0" fontId="9" fillId="5" borderId="0" xfId="0" applyFont="1" applyFill="1" applyAlignment="1">
      <alignment horizontal="centerContinuous"/>
    </xf>
    <xf numFmtId="170" fontId="9" fillId="5" borderId="3" xfId="4" applyNumberFormat="1" applyFont="1" applyFill="1" applyBorder="1" applyAlignment="1" applyProtection="1">
      <alignment horizontal="center" vertical="center"/>
      <protection hidden="1"/>
    </xf>
    <xf numFmtId="170" fontId="9" fillId="5" borderId="0" xfId="4" applyNumberFormat="1" applyFont="1" applyFill="1" applyBorder="1" applyAlignment="1" applyProtection="1">
      <alignment horizontal="center" vertical="center"/>
      <protection hidden="1"/>
    </xf>
    <xf numFmtId="0" fontId="5" fillId="5" borderId="7" xfId="0" applyFont="1" applyFill="1" applyBorder="1" applyAlignment="1">
      <alignment vertical="center"/>
    </xf>
    <xf numFmtId="0" fontId="5" fillId="5" borderId="11" xfId="0" applyFont="1" applyFill="1" applyBorder="1" applyAlignment="1">
      <alignment vertical="center" wrapText="1"/>
    </xf>
    <xf numFmtId="0" fontId="5" fillId="5" borderId="0" xfId="0" applyFont="1" applyFill="1" applyAlignment="1" applyProtection="1">
      <alignment horizontal="centerContinuous"/>
      <protection hidden="1"/>
    </xf>
    <xf numFmtId="0" fontId="5" fillId="5" borderId="0" xfId="0" applyFont="1" applyFill="1" applyAlignment="1">
      <alignment vertical="top"/>
    </xf>
    <xf numFmtId="0" fontId="8" fillId="5" borderId="11" xfId="0" applyFont="1" applyFill="1" applyBorder="1" applyAlignment="1">
      <alignment vertical="center"/>
    </xf>
    <xf numFmtId="164" fontId="8" fillId="5" borderId="12" xfId="2" applyNumberFormat="1" applyFont="1" applyFill="1" applyBorder="1" applyAlignment="1" applyProtection="1">
      <alignment horizontal="left" vertical="center"/>
    </xf>
    <xf numFmtId="164" fontId="8" fillId="5" borderId="10" xfId="2" applyNumberFormat="1" applyFont="1" applyFill="1" applyBorder="1" applyAlignment="1" applyProtection="1">
      <alignment horizontal="center" vertical="center"/>
    </xf>
    <xf numFmtId="0" fontId="5" fillId="5" borderId="11" xfId="0" applyFont="1" applyFill="1" applyBorder="1"/>
    <xf numFmtId="0" fontId="7" fillId="5" borderId="3" xfId="0" applyFont="1" applyFill="1" applyBorder="1" applyAlignment="1">
      <alignment horizontal="centerContinuous" vertical="center" wrapText="1"/>
    </xf>
    <xf numFmtId="0" fontId="7" fillId="5" borderId="12" xfId="0" applyFont="1" applyFill="1" applyBorder="1" applyAlignment="1">
      <alignment horizontal="centerContinuous" wrapText="1"/>
    </xf>
    <xf numFmtId="0" fontId="7" fillId="5" borderId="10" xfId="0" applyFont="1" applyFill="1" applyBorder="1" applyAlignment="1">
      <alignment horizontal="center" wrapText="1"/>
    </xf>
    <xf numFmtId="172" fontId="8" fillId="5" borderId="12" xfId="0" applyNumberFormat="1" applyFont="1" applyFill="1" applyBorder="1" applyAlignment="1" applyProtection="1">
      <alignment horizontal="right" vertical="center" shrinkToFit="1"/>
      <protection hidden="1"/>
    </xf>
    <xf numFmtId="0" fontId="5" fillId="5" borderId="12" xfId="0" applyFont="1" applyFill="1" applyBorder="1" applyAlignment="1">
      <alignment horizontal="centerContinuous" vertical="center"/>
    </xf>
    <xf numFmtId="164" fontId="5" fillId="5" borderId="10" xfId="2" applyNumberFormat="1" applyFont="1" applyFill="1" applyBorder="1" applyAlignment="1" applyProtection="1">
      <alignment horizontal="center" vertical="center"/>
    </xf>
    <xf numFmtId="165" fontId="5" fillId="5" borderId="10" xfId="2" applyNumberFormat="1" applyFont="1" applyFill="1" applyBorder="1" applyAlignment="1" applyProtection="1">
      <alignment vertical="center"/>
    </xf>
    <xf numFmtId="0" fontId="5" fillId="5" borderId="0" xfId="6" applyFill="1"/>
    <xf numFmtId="164" fontId="5" fillId="5" borderId="12" xfId="2" applyNumberFormat="1" applyFont="1" applyFill="1" applyBorder="1" applyAlignment="1" applyProtection="1">
      <alignment horizontal="left" vertical="center"/>
    </xf>
    <xf numFmtId="0" fontId="8" fillId="5" borderId="10" xfId="0" applyFont="1" applyFill="1" applyBorder="1" applyAlignment="1">
      <alignment vertical="center"/>
    </xf>
    <xf numFmtId="0" fontId="7" fillId="5" borderId="0" xfId="0" applyFont="1" applyFill="1" applyAlignment="1">
      <alignment vertical="top"/>
    </xf>
    <xf numFmtId="164" fontId="8" fillId="5" borderId="0" xfId="2" applyNumberFormat="1" applyFont="1" applyFill="1" applyBorder="1" applyAlignment="1" applyProtection="1">
      <alignment horizontal="left" vertical="center"/>
    </xf>
    <xf numFmtId="164" fontId="8" fillId="5" borderId="0" xfId="2" applyNumberFormat="1" applyFont="1" applyFill="1" applyBorder="1" applyAlignment="1" applyProtection="1">
      <alignment horizontal="center" vertical="center"/>
    </xf>
    <xf numFmtId="169" fontId="5" fillId="5" borderId="0" xfId="4" quotePrefix="1" applyNumberFormat="1" applyFont="1" applyFill="1" applyBorder="1" applyAlignment="1" applyProtection="1">
      <alignment horizontal="center" vertical="center"/>
      <protection hidden="1"/>
    </xf>
    <xf numFmtId="170" fontId="5" fillId="5" borderId="3" xfId="4" applyNumberFormat="1" applyFont="1" applyFill="1" applyBorder="1" applyAlignment="1" applyProtection="1">
      <alignment horizontal="center" vertical="center"/>
      <protection hidden="1"/>
    </xf>
    <xf numFmtId="0" fontId="0" fillId="5" borderId="0" xfId="0" applyFill="1" applyAlignment="1">
      <alignment vertical="center"/>
    </xf>
    <xf numFmtId="0" fontId="0" fillId="5" borderId="0" xfId="0" applyFill="1"/>
    <xf numFmtId="0" fontId="5" fillId="5" borderId="4" xfId="0" applyFont="1" applyFill="1" applyBorder="1"/>
    <xf numFmtId="4" fontId="8" fillId="5" borderId="12" xfId="2" applyNumberFormat="1" applyFont="1" applyFill="1" applyBorder="1" applyAlignment="1" applyProtection="1">
      <alignment horizontal="right" vertical="center" shrinkToFit="1"/>
    </xf>
    <xf numFmtId="4" fontId="8" fillId="5" borderId="0" xfId="2" applyNumberFormat="1" applyFont="1" applyFill="1" applyBorder="1" applyAlignment="1" applyProtection="1">
      <alignment horizontal="right" vertical="center" shrinkToFit="1"/>
    </xf>
    <xf numFmtId="0" fontId="5" fillId="5" borderId="4" xfId="0" applyFont="1" applyFill="1" applyBorder="1" applyAlignment="1">
      <alignment horizontal="left"/>
    </xf>
    <xf numFmtId="0" fontId="8" fillId="5" borderId="0" xfId="0" applyFont="1" applyFill="1" applyProtection="1">
      <protection hidden="1"/>
    </xf>
    <xf numFmtId="0" fontId="7" fillId="5" borderId="0" xfId="0" applyFont="1" applyFill="1" applyAlignment="1" applyProtection="1">
      <alignment horizontal="centerContinuous"/>
      <protection hidden="1"/>
    </xf>
    <xf numFmtId="0" fontId="7" fillId="5" borderId="0" xfId="0" applyFont="1" applyFill="1" applyProtection="1">
      <protection hidden="1"/>
    </xf>
    <xf numFmtId="0" fontId="17" fillId="5" borderId="0" xfId="0" applyFont="1" applyFill="1" applyAlignment="1" applyProtection="1">
      <alignment horizontal="centerContinuous" wrapText="1"/>
      <protection hidden="1"/>
    </xf>
    <xf numFmtId="0" fontId="8" fillId="5" borderId="0" xfId="0" applyFont="1" applyFill="1" applyAlignment="1" applyProtection="1">
      <alignment horizontal="centerContinuous" wrapText="1"/>
      <protection hidden="1"/>
    </xf>
    <xf numFmtId="0" fontId="18" fillId="5" borderId="0" xfId="0" applyFont="1" applyFill="1" applyAlignment="1" applyProtection="1">
      <alignment horizontal="centerContinuous" wrapText="1"/>
      <protection hidden="1"/>
    </xf>
    <xf numFmtId="0" fontId="5" fillId="5" borderId="0" xfId="0" applyFont="1" applyFill="1" applyAlignment="1" applyProtection="1">
      <alignment horizontal="centerContinuous" wrapText="1"/>
      <protection hidden="1"/>
    </xf>
    <xf numFmtId="0" fontId="7" fillId="5" borderId="0" xfId="0" applyFont="1" applyFill="1" applyAlignment="1" applyProtection="1">
      <alignment horizontal="right"/>
      <protection hidden="1"/>
    </xf>
    <xf numFmtId="0" fontId="9" fillId="5" borderId="0" xfId="0" applyFont="1" applyFill="1" applyProtection="1">
      <protection hidden="1"/>
    </xf>
    <xf numFmtId="0" fontId="8" fillId="5" borderId="0" xfId="0" applyFont="1" applyFill="1" applyAlignment="1" applyProtection="1">
      <alignment horizontal="right"/>
      <protection hidden="1"/>
    </xf>
    <xf numFmtId="0" fontId="10" fillId="5" borderId="0" xfId="0" applyFont="1" applyFill="1" applyProtection="1">
      <protection hidden="1"/>
    </xf>
    <xf numFmtId="0" fontId="6" fillId="5" borderId="0" xfId="3" applyFill="1" applyAlignment="1" applyProtection="1"/>
    <xf numFmtId="0" fontId="6" fillId="5" borderId="0" xfId="3" applyFill="1" applyAlignment="1" applyProtection="1">
      <protection hidden="1"/>
    </xf>
    <xf numFmtId="0" fontId="8" fillId="5" borderId="1" xfId="0" applyFont="1" applyFill="1" applyBorder="1" applyAlignment="1" applyProtection="1">
      <alignment horizontal="center"/>
      <protection locked="0"/>
    </xf>
    <xf numFmtId="0" fontId="9" fillId="5" borderId="0" xfId="0" applyFont="1" applyFill="1" applyAlignment="1" applyProtection="1">
      <alignment horizontal="left"/>
      <protection hidden="1"/>
    </xf>
    <xf numFmtId="0" fontId="7" fillId="5" borderId="0" xfId="0" applyFont="1" applyFill="1" applyAlignment="1">
      <alignment horizontal="centerContinuous"/>
    </xf>
    <xf numFmtId="0" fontId="8" fillId="5" borderId="0" xfId="0" quotePrefix="1" applyFont="1" applyFill="1" applyAlignment="1">
      <alignment horizontal="left" vertical="top"/>
    </xf>
    <xf numFmtId="0" fontId="8" fillId="5" borderId="0" xfId="0" applyFont="1" applyFill="1" applyAlignment="1">
      <alignment vertical="top" wrapText="1"/>
    </xf>
    <xf numFmtId="0" fontId="5" fillId="5" borderId="0" xfId="0" applyFont="1" applyFill="1" applyAlignment="1">
      <alignment horizontal="left" vertical="top"/>
    </xf>
    <xf numFmtId="0" fontId="12" fillId="5" borderId="0" xfId="0" applyFont="1" applyFill="1" applyAlignment="1">
      <alignment horizontal="left" vertical="top" indent="1"/>
    </xf>
    <xf numFmtId="0" fontId="12" fillId="5" borderId="0" xfId="0" applyFont="1" applyFill="1" applyAlignment="1">
      <alignment horizontal="center" vertical="top" wrapText="1"/>
    </xf>
    <xf numFmtId="0" fontId="12" fillId="5" borderId="0" xfId="0" applyFont="1" applyFill="1" applyAlignment="1">
      <alignment vertical="top"/>
    </xf>
    <xf numFmtId="0" fontId="7" fillId="5" borderId="0" xfId="0" quotePrefix="1" applyFont="1" applyFill="1" applyAlignment="1">
      <alignment horizontal="center"/>
    </xf>
    <xf numFmtId="0" fontId="8" fillId="7" borderId="1" xfId="0" applyFont="1" applyFill="1" applyBorder="1" applyAlignment="1" applyProtection="1">
      <alignment horizontal="center"/>
      <protection locked="0"/>
    </xf>
    <xf numFmtId="0" fontId="5" fillId="7" borderId="1" xfId="0" applyFont="1" applyFill="1" applyBorder="1" applyAlignment="1" applyProtection="1">
      <alignment horizontal="center"/>
      <protection locked="0"/>
    </xf>
    <xf numFmtId="0" fontId="8" fillId="5" borderId="11" xfId="0" applyFont="1" applyFill="1" applyBorder="1"/>
    <xf numFmtId="0" fontId="7" fillId="5" borderId="12" xfId="0" applyFont="1" applyFill="1" applyBorder="1" applyAlignment="1">
      <alignment horizontal="centerContinuous"/>
    </xf>
    <xf numFmtId="0" fontId="8" fillId="5" borderId="12" xfId="0" applyFont="1" applyFill="1" applyBorder="1" applyAlignment="1">
      <alignment horizontal="centerContinuous"/>
    </xf>
    <xf numFmtId="0" fontId="8" fillId="5" borderId="10" xfId="0" applyFont="1" applyFill="1" applyBorder="1"/>
    <xf numFmtId="172" fontId="8" fillId="5" borderId="12" xfId="0" applyNumberFormat="1" applyFont="1" applyFill="1" applyBorder="1" applyAlignment="1" applyProtection="1">
      <alignment horizontal="centerContinuous" vertical="center" shrinkToFit="1"/>
      <protection hidden="1"/>
    </xf>
    <xf numFmtId="0" fontId="8" fillId="5" borderId="12" xfId="0" applyFont="1" applyFill="1" applyBorder="1" applyAlignment="1">
      <alignment horizontal="centerContinuous" vertical="center"/>
    </xf>
    <xf numFmtId="0" fontId="8" fillId="5" borderId="13" xfId="0" applyFont="1" applyFill="1" applyBorder="1" applyAlignment="1">
      <alignment vertical="center"/>
    </xf>
    <xf numFmtId="0" fontId="8" fillId="5" borderId="14" xfId="0" applyFont="1" applyFill="1" applyBorder="1" applyAlignment="1">
      <alignment vertical="center"/>
    </xf>
    <xf numFmtId="3" fontId="8" fillId="5" borderId="5" xfId="0" applyNumberFormat="1" applyFont="1" applyFill="1" applyBorder="1" applyAlignment="1" applyProtection="1">
      <alignment horizontal="right" vertical="center" shrinkToFit="1"/>
      <protection hidden="1"/>
    </xf>
    <xf numFmtId="164" fontId="8" fillId="5" borderId="5" xfId="2" applyNumberFormat="1" applyFont="1" applyFill="1" applyBorder="1" applyAlignment="1" applyProtection="1">
      <alignment horizontal="center" vertical="center"/>
    </xf>
    <xf numFmtId="0" fontId="8" fillId="5" borderId="5" xfId="0" applyFont="1" applyFill="1" applyBorder="1" applyAlignment="1">
      <alignment vertical="center"/>
    </xf>
    <xf numFmtId="170" fontId="8" fillId="5" borderId="12" xfId="0" applyNumberFormat="1" applyFont="1" applyFill="1" applyBorder="1"/>
    <xf numFmtId="0" fontId="8" fillId="5" borderId="15" xfId="0" applyFont="1" applyFill="1" applyBorder="1" applyAlignment="1">
      <alignment horizontal="left" vertical="center" wrapText="1"/>
    </xf>
    <xf numFmtId="164" fontId="8" fillId="5" borderId="12" xfId="2" applyNumberFormat="1" applyFont="1" applyFill="1" applyBorder="1" applyAlignment="1" applyProtection="1">
      <alignment horizontal="center" vertical="center"/>
    </xf>
    <xf numFmtId="165" fontId="8" fillId="5" borderId="10" xfId="2" applyNumberFormat="1" applyFont="1" applyFill="1" applyBorder="1" applyAlignment="1" applyProtection="1">
      <alignment vertical="center"/>
    </xf>
    <xf numFmtId="3" fontId="8" fillId="5" borderId="12" xfId="0" applyNumberFormat="1" applyFont="1" applyFill="1" applyBorder="1" applyAlignment="1" applyProtection="1">
      <alignment horizontal="right" vertical="center" shrinkToFit="1"/>
      <protection hidden="1"/>
    </xf>
    <xf numFmtId="0" fontId="21" fillId="5" borderId="3" xfId="0" applyFont="1" applyFill="1" applyBorder="1"/>
    <xf numFmtId="0" fontId="21" fillId="5" borderId="8" xfId="0" applyFont="1" applyFill="1" applyBorder="1"/>
    <xf numFmtId="0" fontId="21" fillId="5" borderId="9" xfId="0" applyFont="1" applyFill="1" applyBorder="1"/>
    <xf numFmtId="0" fontId="22" fillId="5" borderId="3" xfId="0" applyFont="1" applyFill="1" applyBorder="1"/>
    <xf numFmtId="0" fontId="21" fillId="5" borderId="12" xfId="0" applyFont="1" applyFill="1" applyBorder="1"/>
    <xf numFmtId="0" fontId="8" fillId="5" borderId="9" xfId="0" applyFont="1" applyFill="1" applyBorder="1"/>
    <xf numFmtId="0" fontId="7" fillId="5" borderId="3" xfId="0" applyFont="1" applyFill="1" applyBorder="1" applyAlignment="1">
      <alignment horizontal="centerContinuous" wrapText="1"/>
    </xf>
    <xf numFmtId="0" fontId="7" fillId="5" borderId="8" xfId="0" applyFont="1" applyFill="1" applyBorder="1" applyAlignment="1">
      <alignment horizontal="center" wrapText="1"/>
    </xf>
    <xf numFmtId="0" fontId="8" fillId="5" borderId="3" xfId="0" applyFont="1" applyFill="1" applyBorder="1"/>
    <xf numFmtId="0" fontId="11" fillId="5" borderId="0" xfId="3" applyFont="1" applyFill="1" applyAlignment="1" applyProtection="1"/>
    <xf numFmtId="0" fontId="7" fillId="5" borderId="12" xfId="0" applyFont="1" applyFill="1" applyBorder="1" applyAlignment="1">
      <alignment horizontal="centerContinuous" vertical="center" wrapText="1"/>
    </xf>
    <xf numFmtId="0" fontId="5" fillId="5" borderId="12" xfId="0" applyFont="1" applyFill="1" applyBorder="1"/>
    <xf numFmtId="0" fontId="5" fillId="5" borderId="10" xfId="0" applyFont="1" applyFill="1" applyBorder="1" applyAlignment="1">
      <alignment vertical="center"/>
    </xf>
    <xf numFmtId="0" fontId="5" fillId="5" borderId="17" xfId="0" applyFont="1" applyFill="1" applyBorder="1"/>
    <xf numFmtId="0" fontId="7" fillId="5" borderId="17" xfId="0" applyFont="1" applyFill="1" applyBorder="1"/>
    <xf numFmtId="0" fontId="0" fillId="0" borderId="4" xfId="0" applyBorder="1"/>
    <xf numFmtId="0" fontId="7" fillId="5" borderId="0" xfId="0" applyFont="1" applyFill="1" applyAlignment="1">
      <alignment horizontal="center" wrapText="1"/>
    </xf>
    <xf numFmtId="165" fontId="8" fillId="5" borderId="0" xfId="2" applyNumberFormat="1" applyFont="1" applyFill="1" applyBorder="1" applyAlignment="1" applyProtection="1">
      <alignment vertical="center"/>
    </xf>
    <xf numFmtId="0" fontId="21" fillId="5" borderId="0" xfId="0" applyFont="1" applyFill="1"/>
    <xf numFmtId="0" fontId="8" fillId="5" borderId="11" xfId="0" applyFont="1" applyFill="1" applyBorder="1" applyAlignment="1">
      <alignment vertical="center" wrapText="1"/>
    </xf>
    <xf numFmtId="0" fontId="7" fillId="5" borderId="0" xfId="0" applyFont="1" applyFill="1" applyAlignment="1">
      <alignment vertical="top" wrapText="1"/>
    </xf>
    <xf numFmtId="0" fontId="0" fillId="5" borderId="0" xfId="0" applyFill="1" applyAlignment="1">
      <alignment vertical="top"/>
    </xf>
    <xf numFmtId="0" fontId="8" fillId="5" borderId="10" xfId="0" applyFont="1" applyFill="1" applyBorder="1" applyAlignment="1">
      <alignment horizontal="centerContinuous"/>
    </xf>
    <xf numFmtId="0" fontId="7" fillId="5" borderId="8" xfId="0" applyFont="1" applyFill="1" applyBorder="1" applyAlignment="1">
      <alignment horizontal="center" vertical="center" wrapText="1"/>
    </xf>
    <xf numFmtId="0" fontId="7" fillId="5" borderId="0" xfId="0" applyFont="1" applyFill="1" applyAlignment="1">
      <alignment horizontal="center" vertical="center" wrapText="1"/>
    </xf>
    <xf numFmtId="0" fontId="7" fillId="5" borderId="11" xfId="0" applyFont="1" applyFill="1" applyBorder="1" applyAlignment="1">
      <alignment horizontal="centerContinuous" vertical="center"/>
    </xf>
    <xf numFmtId="164" fontId="8" fillId="5" borderId="14" xfId="2" applyNumberFormat="1" applyFont="1" applyFill="1" applyBorder="1" applyAlignment="1" applyProtection="1">
      <alignment horizontal="center" vertical="center"/>
    </xf>
    <xf numFmtId="0" fontId="9" fillId="5" borderId="11" xfId="0" applyFont="1" applyFill="1" applyBorder="1"/>
    <xf numFmtId="0" fontId="9" fillId="5" borderId="0" xfId="0" applyFont="1" applyFill="1"/>
    <xf numFmtId="166" fontId="9" fillId="5" borderId="12" xfId="0" applyNumberFormat="1" applyFont="1" applyFill="1" applyBorder="1" applyAlignment="1">
      <alignment horizontal="right"/>
    </xf>
    <xf numFmtId="164" fontId="5" fillId="5" borderId="14" xfId="2" applyNumberFormat="1" applyFont="1" applyFill="1" applyBorder="1" applyAlignment="1" applyProtection="1">
      <alignment horizontal="center" vertical="center"/>
    </xf>
    <xf numFmtId="0" fontId="0" fillId="5" borderId="17" xfId="0" applyFill="1" applyBorder="1"/>
    <xf numFmtId="0" fontId="7" fillId="5" borderId="0" xfId="0" applyFont="1" applyFill="1" applyAlignment="1">
      <alignment horizontal="left"/>
    </xf>
    <xf numFmtId="0" fontId="12" fillId="5" borderId="0" xfId="0" applyFont="1" applyFill="1"/>
    <xf numFmtId="0" fontId="8" fillId="5" borderId="8" xfId="0" applyFont="1" applyFill="1" applyBorder="1" applyAlignment="1">
      <alignment vertical="center"/>
    </xf>
    <xf numFmtId="0" fontId="12" fillId="5" borderId="0" xfId="0" applyFont="1" applyFill="1" applyAlignment="1">
      <alignment vertical="center"/>
    </xf>
    <xf numFmtId="0" fontId="7" fillId="5" borderId="10" xfId="0" applyFont="1" applyFill="1" applyBorder="1" applyAlignment="1">
      <alignment horizontal="center" vertical="center" wrapText="1"/>
    </xf>
    <xf numFmtId="0" fontId="7" fillId="5" borderId="0" xfId="0" applyFont="1" applyFill="1" applyAlignment="1">
      <alignment horizontal="centerContinuous" vertical="center" wrapText="1"/>
    </xf>
    <xf numFmtId="0" fontId="7" fillId="5" borderId="0" xfId="0" applyFont="1" applyFill="1" applyAlignment="1">
      <alignment horizontal="centerContinuous" wrapText="1"/>
    </xf>
    <xf numFmtId="0" fontId="8" fillId="5" borderId="11" xfId="0" applyFont="1" applyFill="1" applyBorder="1" applyAlignment="1">
      <alignment horizontal="center" vertical="center"/>
    </xf>
    <xf numFmtId="0" fontId="8" fillId="5" borderId="0" xfId="0" applyFont="1" applyFill="1" applyAlignment="1">
      <alignment horizontal="center" vertical="center"/>
    </xf>
    <xf numFmtId="172" fontId="8" fillId="5" borderId="0" xfId="0" applyNumberFormat="1" applyFont="1" applyFill="1" applyAlignment="1" applyProtection="1">
      <alignment horizontal="right" vertical="center" shrinkToFit="1"/>
      <protection hidden="1"/>
    </xf>
    <xf numFmtId="165" fontId="8" fillId="5" borderId="10" xfId="2" applyNumberFormat="1" applyFont="1" applyFill="1" applyBorder="1" applyAlignment="1" applyProtection="1"/>
    <xf numFmtId="0" fontId="8" fillId="5" borderId="0" xfId="0" applyFont="1" applyFill="1" applyAlignment="1">
      <alignment horizontal="centerContinuous" vertical="center"/>
    </xf>
    <xf numFmtId="3" fontId="8" fillId="5" borderId="0" xfId="0" applyNumberFormat="1" applyFont="1" applyFill="1" applyAlignment="1" applyProtection="1">
      <alignment horizontal="right" vertical="center" shrinkToFit="1"/>
      <protection hidden="1"/>
    </xf>
    <xf numFmtId="0" fontId="22" fillId="5" borderId="0" xfId="0" applyFont="1" applyFill="1"/>
    <xf numFmtId="3" fontId="22" fillId="5" borderId="0" xfId="0" applyNumberFormat="1" applyFont="1" applyFill="1" applyAlignment="1" applyProtection="1">
      <alignment horizontal="right" shrinkToFit="1"/>
      <protection hidden="1"/>
    </xf>
    <xf numFmtId="164" fontId="22" fillId="5" borderId="0" xfId="2" applyNumberFormat="1" applyFont="1" applyFill="1" applyBorder="1" applyAlignment="1" applyProtection="1">
      <alignment horizontal="left"/>
    </xf>
    <xf numFmtId="172" fontId="5" fillId="5" borderId="12" xfId="0" applyNumberFormat="1" applyFont="1" applyFill="1" applyBorder="1" applyAlignment="1" applyProtection="1">
      <alignment horizontal="right" vertical="center" shrinkToFit="1"/>
      <protection hidden="1"/>
    </xf>
    <xf numFmtId="0" fontId="22" fillId="5" borderId="12" xfId="0" applyFont="1" applyFill="1" applyBorder="1"/>
    <xf numFmtId="0" fontId="7" fillId="5" borderId="3" xfId="0" applyFont="1" applyFill="1" applyBorder="1" applyAlignment="1">
      <alignment horizontal="centerContinuous" vertical="top" wrapText="1"/>
    </xf>
    <xf numFmtId="0" fontId="7" fillId="5" borderId="8" xfId="0" applyFont="1" applyFill="1" applyBorder="1" applyAlignment="1">
      <alignment horizontal="centerContinuous" wrapText="1"/>
    </xf>
    <xf numFmtId="0" fontId="7" fillId="5" borderId="0" xfId="0" applyFont="1" applyFill="1" applyAlignment="1">
      <alignment horizontal="left" vertical="top"/>
    </xf>
    <xf numFmtId="0" fontId="9" fillId="5" borderId="0" xfId="0" applyFont="1" applyFill="1" applyAlignment="1">
      <alignment horizontal="right"/>
    </xf>
    <xf numFmtId="0" fontId="14" fillId="5" borderId="0" xfId="0" applyFont="1" applyFill="1" applyAlignment="1">
      <alignment vertical="center"/>
    </xf>
    <xf numFmtId="0" fontId="0" fillId="5" borderId="4" xfId="0" applyFill="1" applyBorder="1"/>
    <xf numFmtId="164" fontId="5" fillId="5" borderId="0" xfId="2" applyNumberFormat="1" applyFont="1" applyFill="1" applyBorder="1" applyAlignment="1" applyProtection="1">
      <alignment horizontal="center" vertical="center"/>
    </xf>
    <xf numFmtId="0" fontId="5" fillId="5" borderId="8" xfId="0" applyFont="1" applyFill="1" applyBorder="1" applyAlignment="1">
      <alignment vertical="center"/>
    </xf>
    <xf numFmtId="0" fontId="5" fillId="5" borderId="11" xfId="0" applyFont="1" applyFill="1" applyBorder="1" applyAlignment="1" applyProtection="1">
      <alignment vertical="center"/>
      <protection hidden="1"/>
    </xf>
    <xf numFmtId="0" fontId="5" fillId="5" borderId="9" xfId="0" applyFont="1" applyFill="1" applyBorder="1"/>
    <xf numFmtId="0" fontId="8" fillId="5" borderId="5" xfId="0" applyFont="1" applyFill="1" applyBorder="1"/>
    <xf numFmtId="0" fontId="5" fillId="5" borderId="3" xfId="0" applyFont="1" applyFill="1" applyBorder="1"/>
    <xf numFmtId="0" fontId="5" fillId="5" borderId="13" xfId="0" applyFont="1" applyFill="1" applyBorder="1" applyAlignment="1">
      <alignment vertical="center"/>
    </xf>
    <xf numFmtId="3" fontId="5" fillId="5" borderId="5" xfId="0" applyNumberFormat="1" applyFont="1" applyFill="1" applyBorder="1" applyAlignment="1" applyProtection="1">
      <alignment horizontal="right" vertical="center" shrinkToFit="1"/>
      <protection hidden="1"/>
    </xf>
    <xf numFmtId="0" fontId="5" fillId="5" borderId="5" xfId="0" applyFont="1" applyFill="1" applyBorder="1"/>
    <xf numFmtId="164" fontId="5" fillId="5" borderId="7" xfId="2" applyNumberFormat="1" applyFont="1" applyFill="1" applyBorder="1" applyAlignment="1" applyProtection="1">
      <alignment horizontal="center" vertical="center"/>
    </xf>
    <xf numFmtId="0" fontId="26" fillId="5" borderId="0" xfId="0" applyFont="1" applyFill="1" applyAlignment="1">
      <alignment horizontal="centerContinuous" vertical="center"/>
    </xf>
    <xf numFmtId="0" fontId="8" fillId="5" borderId="0" xfId="0" applyFont="1" applyFill="1" applyAlignment="1">
      <alignment horizontal="centerContinuous" wrapText="1"/>
    </xf>
    <xf numFmtId="0" fontId="11" fillId="5" borderId="0" xfId="3" applyFont="1" applyFill="1" applyAlignment="1" applyProtection="1">
      <alignment horizontal="centerContinuous" wrapText="1"/>
    </xf>
    <xf numFmtId="0" fontId="11" fillId="5" borderId="0" xfId="3" applyFont="1" applyFill="1" applyAlignment="1" applyProtection="1">
      <alignment horizontal="centerContinuous"/>
    </xf>
    <xf numFmtId="0" fontId="26" fillId="5" borderId="0" xfId="0" applyFont="1" applyFill="1"/>
    <xf numFmtId="0" fontId="8" fillId="5" borderId="4" xfId="0" applyFont="1" applyFill="1" applyBorder="1"/>
    <xf numFmtId="0" fontId="8" fillId="5" borderId="5" xfId="0" applyFont="1" applyFill="1" applyBorder="1" applyAlignment="1">
      <alignment vertical="center" wrapText="1"/>
    </xf>
    <xf numFmtId="0" fontId="29" fillId="5" borderId="5" xfId="0" applyFont="1" applyFill="1" applyBorder="1" applyAlignment="1">
      <alignment horizontal="center" vertical="center" wrapText="1"/>
    </xf>
    <xf numFmtId="0" fontId="8" fillId="5" borderId="0" xfId="0" applyFont="1" applyFill="1" applyAlignment="1">
      <alignment vertical="center" wrapText="1"/>
    </xf>
    <xf numFmtId="0" fontId="29" fillId="5" borderId="0" xfId="0" applyFont="1" applyFill="1" applyAlignment="1">
      <alignment horizontal="center" vertical="center" wrapText="1"/>
    </xf>
    <xf numFmtId="0" fontId="8" fillId="5" borderId="3" xfId="0" applyFont="1" applyFill="1" applyBorder="1" applyAlignment="1">
      <alignment vertical="center" wrapText="1"/>
    </xf>
    <xf numFmtId="0" fontId="29" fillId="5" borderId="3" xfId="0" applyFont="1" applyFill="1" applyBorder="1" applyAlignment="1">
      <alignment horizontal="center" vertical="center" wrapText="1"/>
    </xf>
    <xf numFmtId="0" fontId="8" fillId="5" borderId="4" xfId="0" applyFont="1" applyFill="1" applyBorder="1" applyAlignment="1">
      <alignment vertical="center" wrapText="1"/>
    </xf>
    <xf numFmtId="0" fontId="29" fillId="5" borderId="4" xfId="0" applyFont="1" applyFill="1" applyBorder="1" applyAlignment="1">
      <alignment horizontal="center" vertical="center" wrapText="1"/>
    </xf>
    <xf numFmtId="0" fontId="30" fillId="5" borderId="0" xfId="0" applyFont="1" applyFill="1"/>
    <xf numFmtId="0" fontId="37" fillId="5" borderId="0" xfId="0" applyFont="1" applyFill="1"/>
    <xf numFmtId="0" fontId="29" fillId="5" borderId="2" xfId="0" applyFont="1" applyFill="1" applyBorder="1" applyAlignment="1">
      <alignment horizontal="center" vertical="center" wrapText="1"/>
    </xf>
    <xf numFmtId="170" fontId="5" fillId="5" borderId="0" xfId="4" applyNumberFormat="1" applyFont="1" applyFill="1" applyBorder="1" applyAlignment="1" applyProtection="1">
      <alignment horizontal="center" vertical="center"/>
      <protection hidden="1"/>
    </xf>
    <xf numFmtId="0" fontId="14" fillId="5" borderId="5" xfId="0" applyFont="1" applyFill="1" applyBorder="1" applyAlignment="1">
      <alignment vertical="center" wrapText="1"/>
    </xf>
    <xf numFmtId="0" fontId="8" fillId="5" borderId="2" xfId="0" applyFont="1" applyFill="1" applyBorder="1" applyAlignment="1">
      <alignment vertical="center" wrapText="1"/>
    </xf>
    <xf numFmtId="0" fontId="8" fillId="5" borderId="2" xfId="0" applyFont="1" applyFill="1" applyBorder="1" applyProtection="1">
      <protection hidden="1"/>
    </xf>
    <xf numFmtId="0" fontId="27" fillId="5" borderId="0" xfId="0" applyFont="1" applyFill="1"/>
    <xf numFmtId="0" fontId="14" fillId="5" borderId="0" xfId="0" applyFont="1" applyFill="1" applyAlignment="1">
      <alignment vertical="center" wrapText="1"/>
    </xf>
    <xf numFmtId="0" fontId="31" fillId="5" borderId="0" xfId="3" applyFont="1" applyFill="1" applyAlignment="1" applyProtection="1">
      <alignment horizontal="center"/>
    </xf>
    <xf numFmtId="0" fontId="7" fillId="5" borderId="4" xfId="0" applyFont="1" applyFill="1" applyBorder="1" applyAlignment="1">
      <alignment horizontal="left" wrapText="1"/>
    </xf>
    <xf numFmtId="0" fontId="28" fillId="5" borderId="4" xfId="0" applyFont="1" applyFill="1" applyBorder="1" applyAlignment="1">
      <alignment horizontal="center" wrapText="1"/>
    </xf>
    <xf numFmtId="0" fontId="7" fillId="5" borderId="4" xfId="0" applyFont="1" applyFill="1" applyBorder="1" applyAlignment="1">
      <alignment horizontal="center" wrapText="1"/>
    </xf>
    <xf numFmtId="0" fontId="8" fillId="5" borderId="0" xfId="4" applyNumberFormat="1" applyFont="1" applyFill="1" applyBorder="1" applyAlignment="1" applyProtection="1">
      <alignment horizontal="center" vertical="center"/>
      <protection hidden="1"/>
    </xf>
    <xf numFmtId="0" fontId="8" fillId="5" borderId="3" xfId="4" applyNumberFormat="1" applyFont="1" applyFill="1" applyBorder="1" applyAlignment="1" applyProtection="1">
      <alignment horizontal="center" vertical="center"/>
      <protection hidden="1"/>
    </xf>
    <xf numFmtId="0" fontId="21" fillId="5" borderId="3" xfId="4" applyNumberFormat="1" applyFont="1" applyFill="1" applyBorder="1" applyAlignment="1" applyProtection="1">
      <alignment horizontal="center" vertical="center"/>
      <protection hidden="1"/>
    </xf>
    <xf numFmtId="0" fontId="8" fillId="5" borderId="17" xfId="0" applyFont="1" applyFill="1" applyBorder="1"/>
    <xf numFmtId="0" fontId="8" fillId="5" borderId="17" xfId="0" applyFont="1" applyFill="1" applyBorder="1" applyProtection="1">
      <protection hidden="1"/>
    </xf>
    <xf numFmtId="0" fontId="9" fillId="5" borderId="17" xfId="0" applyFont="1" applyFill="1" applyBorder="1" applyProtection="1">
      <protection hidden="1"/>
    </xf>
    <xf numFmtId="3" fontId="8" fillId="7" borderId="12" xfId="2" applyNumberFormat="1" applyFont="1" applyFill="1" applyBorder="1" applyAlignment="1" applyProtection="1">
      <alignment horizontal="right" vertical="center" shrinkToFit="1"/>
      <protection locked="0"/>
    </xf>
    <xf numFmtId="164" fontId="8" fillId="7" borderId="12" xfId="2" applyNumberFormat="1" applyFont="1" applyFill="1" applyBorder="1" applyAlignment="1" applyProtection="1">
      <alignment horizontal="center" vertical="center"/>
    </xf>
    <xf numFmtId="0" fontId="6" fillId="0" borderId="0" xfId="3" applyAlignment="1" applyProtection="1"/>
    <xf numFmtId="4" fontId="5" fillId="2" borderId="5" xfId="2" applyNumberFormat="1" applyFont="1" applyFill="1" applyBorder="1" applyAlignment="1" applyProtection="1">
      <alignment horizontal="right" vertical="center" shrinkToFit="1"/>
      <protection locked="0"/>
    </xf>
    <xf numFmtId="0" fontId="0" fillId="5" borderId="12" xfId="0" applyFill="1" applyBorder="1"/>
    <xf numFmtId="0" fontId="14" fillId="5" borderId="4" xfId="0" applyFont="1" applyFill="1" applyBorder="1" applyAlignment="1">
      <alignment horizontal="center" wrapText="1"/>
    </xf>
    <xf numFmtId="0" fontId="29" fillId="5" borderId="17" xfId="0" applyFont="1" applyFill="1" applyBorder="1" applyAlignment="1">
      <alignment horizontal="center" vertical="center" wrapText="1"/>
    </xf>
    <xf numFmtId="0" fontId="29" fillId="5" borderId="5" xfId="0" applyFont="1" applyFill="1" applyBorder="1" applyAlignment="1">
      <alignment horizontal="center" vertical="center"/>
    </xf>
    <xf numFmtId="0" fontId="6" fillId="5" borderId="0" xfId="3" quotePrefix="1" applyFill="1" applyAlignment="1" applyProtection="1"/>
    <xf numFmtId="164" fontId="5" fillId="0" borderId="12" xfId="2" applyNumberFormat="1" applyFont="1" applyFill="1" applyBorder="1" applyAlignment="1" applyProtection="1">
      <alignment horizontal="left" vertical="center"/>
    </xf>
    <xf numFmtId="49" fontId="7" fillId="5" borderId="0" xfId="0" applyNumberFormat="1" applyFont="1" applyFill="1" applyAlignment="1">
      <alignment horizontal="center"/>
    </xf>
    <xf numFmtId="49" fontId="5" fillId="5" borderId="0" xfId="0" applyNumberFormat="1" applyFont="1" applyFill="1" applyAlignment="1">
      <alignment horizontal="center"/>
    </xf>
    <xf numFmtId="0" fontId="26" fillId="5" borderId="4" xfId="0" applyFont="1" applyFill="1" applyBorder="1"/>
    <xf numFmtId="0" fontId="8" fillId="5" borderId="4" xfId="0" applyFont="1" applyFill="1" applyBorder="1" applyProtection="1">
      <protection hidden="1"/>
    </xf>
    <xf numFmtId="0" fontId="9" fillId="5" borderId="4" xfId="0" applyFont="1" applyFill="1" applyBorder="1" applyProtection="1">
      <protection hidden="1"/>
    </xf>
    <xf numFmtId="0" fontId="3" fillId="5" borderId="0" xfId="0" applyFont="1" applyFill="1"/>
    <xf numFmtId="0" fontId="24" fillId="8" borderId="0" xfId="0" applyFont="1" applyFill="1" applyAlignment="1">
      <alignment vertical="center"/>
    </xf>
    <xf numFmtId="0" fontId="8" fillId="8" borderId="0" xfId="0" applyFont="1" applyFill="1" applyAlignment="1">
      <alignment vertical="center"/>
    </xf>
    <xf numFmtId="0" fontId="8" fillId="8" borderId="0" xfId="0" applyFont="1" applyFill="1"/>
    <xf numFmtId="0" fontId="20" fillId="8" borderId="15" xfId="0" applyFont="1" applyFill="1" applyBorder="1" applyAlignment="1">
      <alignment vertical="center"/>
    </xf>
    <xf numFmtId="0" fontId="22" fillId="8" borderId="11" xfId="0" applyFont="1" applyFill="1" applyBorder="1"/>
    <xf numFmtId="3" fontId="22" fillId="8" borderId="12" xfId="0" applyNumberFormat="1" applyFont="1" applyFill="1" applyBorder="1" applyAlignment="1" applyProtection="1">
      <alignment horizontal="right" shrinkToFit="1"/>
      <protection hidden="1"/>
    </xf>
    <xf numFmtId="164" fontId="22" fillId="8" borderId="12" xfId="2" applyNumberFormat="1" applyFont="1" applyFill="1" applyBorder="1" applyAlignment="1" applyProtection="1">
      <alignment horizontal="left"/>
    </xf>
    <xf numFmtId="0" fontId="22" fillId="8" borderId="10" xfId="0" applyFont="1" applyFill="1" applyBorder="1"/>
    <xf numFmtId="0" fontId="20" fillId="8" borderId="11" xfId="0" applyFont="1" applyFill="1" applyBorder="1" applyAlignment="1">
      <alignment vertical="center"/>
    </xf>
    <xf numFmtId="0" fontId="21" fillId="8" borderId="12" xfId="0" applyFont="1" applyFill="1" applyBorder="1"/>
    <xf numFmtId="0" fontId="0" fillId="8" borderId="12" xfId="0" applyFill="1" applyBorder="1"/>
    <xf numFmtId="0" fontId="5" fillId="8" borderId="10" xfId="0" applyFont="1" applyFill="1" applyBorder="1"/>
    <xf numFmtId="0" fontId="8" fillId="8" borderId="10" xfId="0" applyFont="1" applyFill="1" applyBorder="1"/>
    <xf numFmtId="0" fontId="22" fillId="8" borderId="12" xfId="0" applyFont="1" applyFill="1" applyBorder="1"/>
    <xf numFmtId="3" fontId="22" fillId="8" borderId="12" xfId="0" applyNumberFormat="1" applyFont="1" applyFill="1" applyBorder="1" applyAlignment="1">
      <alignment horizontal="right" shrinkToFit="1"/>
    </xf>
    <xf numFmtId="3" fontId="22" fillId="8" borderId="12" xfId="0" applyNumberFormat="1" applyFont="1" applyFill="1" applyBorder="1" applyAlignment="1">
      <alignment horizontal="right"/>
    </xf>
    <xf numFmtId="0" fontId="8" fillId="8" borderId="11" xfId="0" applyFont="1" applyFill="1" applyBorder="1" applyAlignment="1">
      <alignment vertical="center"/>
    </xf>
    <xf numFmtId="0" fontId="8" fillId="8" borderId="12" xfId="0" applyFont="1" applyFill="1" applyBorder="1" applyAlignment="1">
      <alignment vertical="center"/>
    </xf>
    <xf numFmtId="0" fontId="8" fillId="8" borderId="10" xfId="0" applyFont="1" applyFill="1" applyBorder="1" applyAlignment="1">
      <alignment vertical="center"/>
    </xf>
    <xf numFmtId="3" fontId="8" fillId="8" borderId="12" xfId="2" applyNumberFormat="1" applyFont="1" applyFill="1" applyBorder="1" applyAlignment="1" applyProtection="1">
      <alignment horizontal="right" vertical="center" shrinkToFit="1"/>
      <protection hidden="1"/>
    </xf>
    <xf numFmtId="164" fontId="8" fillId="8" borderId="12" xfId="2" applyNumberFormat="1" applyFont="1" applyFill="1" applyBorder="1" applyAlignment="1" applyProtection="1">
      <alignment horizontal="center" vertical="center"/>
    </xf>
    <xf numFmtId="164" fontId="8" fillId="8" borderId="10" xfId="2" applyNumberFormat="1" applyFont="1" applyFill="1" applyBorder="1" applyAlignment="1" applyProtection="1">
      <alignment horizontal="center" vertical="center"/>
    </xf>
    <xf numFmtId="0" fontId="5" fillId="8" borderId="0" xfId="0" applyFont="1" applyFill="1"/>
    <xf numFmtId="169" fontId="9" fillId="5" borderId="17" xfId="4" applyNumberFormat="1" applyFont="1" applyFill="1" applyBorder="1" applyAlignment="1" applyProtection="1">
      <alignment horizontal="center" vertical="center"/>
      <protection hidden="1"/>
    </xf>
    <xf numFmtId="173" fontId="9" fillId="5" borderId="3" xfId="4" applyNumberFormat="1" applyFont="1" applyFill="1" applyBorder="1" applyAlignment="1" applyProtection="1">
      <alignment horizontal="center" vertical="center"/>
      <protection hidden="1"/>
    </xf>
    <xf numFmtId="167" fontId="9" fillId="5" borderId="3" xfId="4" applyNumberFormat="1" applyFont="1" applyFill="1" applyBorder="1" applyAlignment="1" applyProtection="1">
      <alignment horizontal="center" vertical="center"/>
      <protection hidden="1"/>
    </xf>
    <xf numFmtId="170" fontId="9" fillId="5" borderId="17" xfId="4" applyNumberFormat="1" applyFont="1" applyFill="1" applyBorder="1" applyAlignment="1" applyProtection="1">
      <alignment horizontal="center" vertical="center"/>
      <protection hidden="1"/>
    </xf>
    <xf numFmtId="169" fontId="9" fillId="5" borderId="3" xfId="4" applyNumberFormat="1" applyFont="1" applyFill="1" applyBorder="1" applyAlignment="1" applyProtection="1">
      <alignment horizontal="center" vertical="center"/>
      <protection hidden="1"/>
    </xf>
    <xf numFmtId="169" fontId="9" fillId="5" borderId="0" xfId="4" applyNumberFormat="1" applyFont="1" applyFill="1" applyBorder="1" applyAlignment="1" applyProtection="1">
      <alignment horizontal="center" vertical="center"/>
      <protection hidden="1"/>
    </xf>
    <xf numFmtId="3" fontId="5" fillId="2" borderId="12" xfId="2" applyNumberFormat="1" applyFont="1" applyFill="1" applyBorder="1" applyAlignment="1" applyProtection="1">
      <alignment horizontal="right" vertical="center" indent="2"/>
      <protection hidden="1"/>
    </xf>
    <xf numFmtId="166" fontId="5" fillId="2" borderId="12" xfId="2" applyNumberFormat="1" applyFont="1" applyFill="1" applyBorder="1" applyAlignment="1" applyProtection="1">
      <alignment horizontal="right" vertical="center" shrinkToFit="1"/>
      <protection locked="0"/>
    </xf>
    <xf numFmtId="3" fontId="5" fillId="2" borderId="12" xfId="2" applyNumberFormat="1" applyFont="1" applyFill="1" applyBorder="1" applyAlignment="1" applyProtection="1">
      <alignment horizontal="right" vertical="center" indent="1" shrinkToFit="1"/>
      <protection locked="0"/>
    </xf>
    <xf numFmtId="0" fontId="5" fillId="5" borderId="0" xfId="6" applyFill="1" applyAlignment="1">
      <alignment vertical="top"/>
    </xf>
    <xf numFmtId="0" fontId="5" fillId="5" borderId="0" xfId="6" applyFill="1" applyAlignment="1">
      <alignment vertical="top" wrapText="1"/>
    </xf>
    <xf numFmtId="0" fontId="5" fillId="5" borderId="0" xfId="6" quotePrefix="1" applyFill="1" applyAlignment="1">
      <alignment horizontal="left" vertical="top"/>
    </xf>
    <xf numFmtId="0" fontId="5" fillId="5" borderId="0" xfId="6" applyFill="1" applyAlignment="1">
      <alignment horizontal="left" vertical="top"/>
    </xf>
    <xf numFmtId="166" fontId="5" fillId="5" borderId="12" xfId="2" applyNumberFormat="1" applyFont="1" applyFill="1" applyBorder="1" applyAlignment="1" applyProtection="1">
      <alignment horizontal="right" vertical="center" shrinkToFit="1"/>
    </xf>
    <xf numFmtId="0" fontId="5" fillId="8" borderId="0" xfId="0" applyFont="1" applyFill="1" applyAlignment="1">
      <alignment vertical="center"/>
    </xf>
    <xf numFmtId="0" fontId="5" fillId="5" borderId="9" xfId="0" applyFont="1" applyFill="1" applyBorder="1" applyAlignment="1">
      <alignment horizontal="centerContinuous"/>
    </xf>
    <xf numFmtId="164" fontId="5" fillId="5" borderId="8" xfId="2" applyNumberFormat="1" applyFont="1" applyFill="1" applyBorder="1" applyAlignment="1" applyProtection="1">
      <alignment horizontal="center" vertical="center"/>
    </xf>
    <xf numFmtId="166" fontId="5" fillId="2" borderId="5" xfId="2" applyNumberFormat="1" applyFont="1" applyFill="1" applyBorder="1" applyAlignment="1" applyProtection="1">
      <alignment horizontal="right" vertical="center" indent="2" shrinkToFit="1"/>
      <protection locked="0"/>
    </xf>
    <xf numFmtId="166" fontId="5" fillId="2" borderId="12" xfId="2" applyNumberFormat="1" applyFont="1" applyFill="1" applyBorder="1" applyAlignment="1" applyProtection="1">
      <alignment horizontal="right" vertical="center" indent="2" shrinkToFit="1"/>
      <protection locked="0"/>
    </xf>
    <xf numFmtId="0" fontId="5" fillId="0" borderId="10" xfId="0" applyFont="1" applyBorder="1" applyAlignment="1">
      <alignment vertical="center"/>
    </xf>
    <xf numFmtId="166" fontId="5" fillId="5" borderId="12" xfId="0" applyNumberFormat="1" applyFont="1" applyFill="1" applyBorder="1" applyAlignment="1" applyProtection="1">
      <alignment horizontal="right" vertical="center" indent="2" shrinkToFit="1"/>
      <protection hidden="1"/>
    </xf>
    <xf numFmtId="0" fontId="14" fillId="5" borderId="11" xfId="0" applyFont="1" applyFill="1" applyBorder="1" applyAlignment="1" applyProtection="1">
      <alignment vertical="center"/>
      <protection hidden="1"/>
    </xf>
    <xf numFmtId="0" fontId="5" fillId="5" borderId="10" xfId="0" applyFont="1" applyFill="1" applyBorder="1" applyAlignment="1" applyProtection="1">
      <alignment vertical="center"/>
      <protection hidden="1"/>
    </xf>
    <xf numFmtId="170" fontId="5" fillId="5" borderId="12" xfId="0" applyNumberFormat="1" applyFont="1" applyFill="1" applyBorder="1" applyAlignment="1" applyProtection="1">
      <alignment horizontal="right" vertical="center" indent="2" shrinkToFit="1"/>
      <protection hidden="1"/>
    </xf>
    <xf numFmtId="166" fontId="5" fillId="5" borderId="0" xfId="0" applyNumberFormat="1" applyFont="1" applyFill="1" applyAlignment="1" applyProtection="1">
      <alignment horizontal="right" vertical="center" indent="2"/>
      <protection hidden="1"/>
    </xf>
    <xf numFmtId="0" fontId="14" fillId="5" borderId="0" xfId="0" applyFont="1" applyFill="1" applyAlignment="1" applyProtection="1">
      <alignment vertical="center"/>
      <protection hidden="1"/>
    </xf>
    <xf numFmtId="0" fontId="5" fillId="5" borderId="0" xfId="0" applyFont="1" applyFill="1" applyAlignment="1" applyProtection="1">
      <alignment vertical="center"/>
      <protection hidden="1"/>
    </xf>
    <xf numFmtId="170" fontId="5" fillId="5" borderId="0" xfId="0" applyNumberFormat="1" applyFont="1" applyFill="1" applyAlignment="1" applyProtection="1">
      <alignment horizontal="right" vertical="center" indent="2" shrinkToFit="1"/>
      <protection hidden="1"/>
    </xf>
    <xf numFmtId="0" fontId="7" fillId="5" borderId="3" xfId="0" applyFont="1" applyFill="1" applyBorder="1" applyAlignment="1">
      <alignment horizontal="center" vertical="top" wrapText="1"/>
    </xf>
    <xf numFmtId="166" fontId="40" fillId="5" borderId="0" xfId="0" applyNumberFormat="1" applyFont="1" applyFill="1" applyAlignment="1" applyProtection="1">
      <alignment horizontal="right" vertical="center" indent="2"/>
      <protection hidden="1"/>
    </xf>
    <xf numFmtId="166" fontId="5" fillId="5" borderId="3" xfId="0" applyNumberFormat="1" applyFont="1" applyFill="1" applyBorder="1" applyAlignment="1">
      <alignment horizontal="right" vertical="center" indent="2" shrinkToFit="1"/>
    </xf>
    <xf numFmtId="0" fontId="9" fillId="5" borderId="12" xfId="0" applyFont="1" applyFill="1" applyBorder="1" applyAlignment="1">
      <alignment vertical="center"/>
    </xf>
    <xf numFmtId="164" fontId="9" fillId="5" borderId="10" xfId="2" applyNumberFormat="1" applyFont="1" applyFill="1" applyBorder="1" applyAlignment="1" applyProtection="1">
      <alignment horizontal="left"/>
    </xf>
    <xf numFmtId="166" fontId="22" fillId="8" borderId="12" xfId="0" applyNumberFormat="1" applyFont="1" applyFill="1" applyBorder="1" applyAlignment="1" applyProtection="1">
      <alignment horizontal="left" indent="3" shrinkToFit="1"/>
      <protection hidden="1"/>
    </xf>
    <xf numFmtId="166" fontId="5" fillId="0" borderId="0" xfId="0" applyNumberFormat="1" applyFont="1" applyAlignment="1" applyProtection="1">
      <alignment horizontal="right" vertical="center" indent="2"/>
      <protection hidden="1"/>
    </xf>
    <xf numFmtId="169" fontId="5" fillId="5" borderId="17" xfId="4" applyNumberFormat="1" applyFont="1" applyFill="1" applyBorder="1" applyAlignment="1" applyProtection="1">
      <alignment horizontal="center" vertical="center"/>
      <protection hidden="1"/>
    </xf>
    <xf numFmtId="173" fontId="5" fillId="5" borderId="3" xfId="4" applyNumberFormat="1" applyFont="1" applyFill="1" applyBorder="1" applyAlignment="1" applyProtection="1">
      <alignment horizontal="center" vertical="center"/>
      <protection hidden="1"/>
    </xf>
    <xf numFmtId="167" fontId="5" fillId="5" borderId="3" xfId="4" applyNumberFormat="1" applyFont="1" applyFill="1" applyBorder="1" applyAlignment="1" applyProtection="1">
      <alignment horizontal="center" vertical="center"/>
      <protection hidden="1"/>
    </xf>
    <xf numFmtId="167" fontId="5" fillId="5" borderId="3" xfId="4" quotePrefix="1" applyNumberFormat="1" applyFont="1" applyFill="1" applyBorder="1" applyAlignment="1" applyProtection="1">
      <alignment horizontal="center" vertical="center"/>
      <protection hidden="1"/>
    </xf>
    <xf numFmtId="170" fontId="5" fillId="5" borderId="17" xfId="4" applyNumberFormat="1" applyFont="1" applyFill="1" applyBorder="1" applyAlignment="1" applyProtection="1">
      <alignment horizontal="center" vertical="center"/>
      <protection hidden="1"/>
    </xf>
    <xf numFmtId="169" fontId="5" fillId="5" borderId="3" xfId="4" applyNumberFormat="1" applyFont="1" applyFill="1" applyBorder="1" applyAlignment="1" applyProtection="1">
      <alignment horizontal="center" vertical="center"/>
      <protection hidden="1"/>
    </xf>
    <xf numFmtId="0" fontId="42" fillId="5" borderId="0" xfId="3" applyFont="1" applyFill="1" applyAlignment="1" applyProtection="1">
      <alignment horizontal="centerContinuous"/>
    </xf>
    <xf numFmtId="0" fontId="42" fillId="0" borderId="0" xfId="3" applyFont="1" applyFill="1" applyAlignment="1" applyProtection="1">
      <alignment horizontal="centerContinuous"/>
    </xf>
    <xf numFmtId="0" fontId="42" fillId="5" borderId="0" xfId="3" applyFont="1" applyFill="1" applyAlignment="1" applyProtection="1">
      <alignment horizontal="centerContinuous"/>
      <protection hidden="1"/>
    </xf>
    <xf numFmtId="0" fontId="42" fillId="5" borderId="0" xfId="3" applyFont="1" applyFill="1" applyAlignment="1" applyProtection="1">
      <alignment horizontal="centerContinuous" wrapText="1"/>
    </xf>
    <xf numFmtId="0" fontId="5" fillId="0" borderId="0" xfId="0" applyFont="1" applyAlignment="1">
      <alignment vertical="top"/>
    </xf>
    <xf numFmtId="174" fontId="5" fillId="5" borderId="12" xfId="0" quotePrefix="1" applyNumberFormat="1" applyFont="1" applyFill="1" applyBorder="1" applyAlignment="1" applyProtection="1">
      <alignment horizontal="center" vertical="center" shrinkToFit="1"/>
      <protection hidden="1"/>
    </xf>
    <xf numFmtId="174" fontId="5" fillId="2" borderId="12" xfId="2" applyNumberFormat="1" applyFont="1" applyFill="1" applyBorder="1" applyAlignment="1" applyProtection="1">
      <alignment horizontal="center" vertical="center" shrinkToFit="1"/>
      <protection locked="0"/>
    </xf>
    <xf numFmtId="0" fontId="8" fillId="9" borderId="0" xfId="0" applyFont="1" applyFill="1" applyAlignment="1">
      <alignment horizontal="left" vertical="top" indent="1"/>
    </xf>
    <xf numFmtId="0" fontId="8" fillId="9" borderId="0" xfId="0" applyFont="1" applyFill="1" applyAlignment="1">
      <alignment vertical="top" wrapText="1"/>
    </xf>
    <xf numFmtId="0" fontId="8" fillId="9" borderId="0" xfId="0" applyFont="1" applyFill="1" applyAlignment="1">
      <alignment vertical="top"/>
    </xf>
    <xf numFmtId="0" fontId="8" fillId="10" borderId="0" xfId="0" applyFont="1" applyFill="1" applyAlignment="1">
      <alignment horizontal="left" vertical="top" indent="1"/>
    </xf>
    <xf numFmtId="0" fontId="8" fillId="10" borderId="0" xfId="0" applyFont="1" applyFill="1" applyAlignment="1">
      <alignment vertical="top" wrapText="1"/>
    </xf>
    <xf numFmtId="0" fontId="8" fillId="10" borderId="0" xfId="0" applyFont="1" applyFill="1" applyAlignment="1">
      <alignment horizontal="center" vertical="top" wrapText="1"/>
    </xf>
    <xf numFmtId="0" fontId="8" fillId="10" borderId="0" xfId="0" applyFont="1" applyFill="1" applyAlignment="1">
      <alignment vertical="top"/>
    </xf>
    <xf numFmtId="0" fontId="8" fillId="10" borderId="0" xfId="0" quotePrefix="1" applyFont="1" applyFill="1" applyAlignment="1">
      <alignment horizontal="center" vertical="top" wrapText="1"/>
    </xf>
    <xf numFmtId="0" fontId="5" fillId="10" borderId="0" xfId="0" applyFont="1" applyFill="1" applyAlignment="1">
      <alignment horizontal="left" vertical="top" indent="1"/>
    </xf>
    <xf numFmtId="0" fontId="5" fillId="10" borderId="0" xfId="0" applyFont="1" applyFill="1" applyAlignment="1">
      <alignment vertical="top" wrapText="1"/>
    </xf>
    <xf numFmtId="0" fontId="5" fillId="10" borderId="0" xfId="0" applyFont="1" applyFill="1" applyAlignment="1">
      <alignment horizontal="center" vertical="top" wrapText="1"/>
    </xf>
    <xf numFmtId="0" fontId="5" fillId="10" borderId="0" xfId="0" applyFont="1" applyFill="1" applyAlignment="1">
      <alignment vertical="top"/>
    </xf>
    <xf numFmtId="0" fontId="5" fillId="10" borderId="0" xfId="0" applyFont="1" applyFill="1"/>
    <xf numFmtId="0" fontId="8" fillId="9" borderId="0" xfId="0" applyFont="1" applyFill="1" applyAlignment="1">
      <alignment horizontal="center" vertical="top" wrapText="1"/>
    </xf>
    <xf numFmtId="0" fontId="5" fillId="11" borderId="0" xfId="0" applyFont="1" applyFill="1" applyAlignment="1">
      <alignment horizontal="left" vertical="top" indent="1"/>
    </xf>
    <xf numFmtId="0" fontId="8" fillId="11" borderId="0" xfId="0" applyFont="1" applyFill="1" applyAlignment="1">
      <alignment vertical="top" wrapText="1"/>
    </xf>
    <xf numFmtId="0" fontId="8" fillId="11" borderId="0" xfId="0" applyFont="1" applyFill="1" applyAlignment="1">
      <alignment horizontal="center" vertical="top" wrapText="1"/>
    </xf>
    <xf numFmtId="0" fontId="8" fillId="11" borderId="0" xfId="0" applyFont="1" applyFill="1" applyAlignment="1">
      <alignment vertical="top"/>
    </xf>
    <xf numFmtId="0" fontId="8" fillId="12" borderId="0" xfId="0" applyFont="1" applyFill="1" applyAlignment="1">
      <alignment horizontal="left" vertical="top" indent="1"/>
    </xf>
    <xf numFmtId="0" fontId="8" fillId="12" borderId="0" xfId="0" applyFont="1" applyFill="1" applyAlignment="1">
      <alignment vertical="top" wrapText="1"/>
    </xf>
    <xf numFmtId="0" fontId="8" fillId="12" borderId="0" xfId="0" applyFont="1" applyFill="1" applyAlignment="1">
      <alignment vertical="top"/>
    </xf>
    <xf numFmtId="0" fontId="8" fillId="12" borderId="0" xfId="0" applyFont="1" applyFill="1" applyAlignment="1">
      <alignment horizontal="center" vertical="top" wrapText="1"/>
    </xf>
    <xf numFmtId="0" fontId="8" fillId="12" borderId="0" xfId="0" applyFont="1" applyFill="1"/>
    <xf numFmtId="170" fontId="8" fillId="5" borderId="0" xfId="0" applyNumberFormat="1" applyFont="1" applyFill="1"/>
    <xf numFmtId="0" fontId="7" fillId="0" borderId="0" xfId="0" applyFont="1" applyAlignment="1">
      <alignment vertical="top"/>
    </xf>
    <xf numFmtId="164" fontId="5" fillId="5" borderId="0" xfId="2" applyNumberFormat="1" applyFont="1" applyFill="1" applyBorder="1" applyAlignment="1" applyProtection="1">
      <alignment horizontal="left" vertical="center"/>
    </xf>
    <xf numFmtId="4" fontId="5" fillId="5" borderId="0" xfId="2" applyNumberFormat="1" applyFont="1" applyFill="1" applyBorder="1" applyAlignment="1" applyProtection="1">
      <alignment horizontal="right" vertical="center" shrinkToFit="1"/>
    </xf>
    <xf numFmtId="0" fontId="9" fillId="0" borderId="0" xfId="0" applyFont="1"/>
    <xf numFmtId="0" fontId="7" fillId="5" borderId="0" xfId="0" applyFont="1" applyFill="1" applyAlignment="1">
      <alignment vertical="top" wrapText="1"/>
    </xf>
    <xf numFmtId="3" fontId="8" fillId="2" borderId="12" xfId="2" applyNumberFormat="1" applyFont="1" applyFill="1" applyBorder="1" applyAlignment="1" applyProtection="1">
      <alignment horizontal="right" vertical="center" shrinkToFit="1"/>
      <protection locked="0"/>
    </xf>
    <xf numFmtId="0" fontId="8" fillId="5" borderId="0" xfId="0" applyFont="1" applyFill="1"/>
    <xf numFmtId="0" fontId="5" fillId="0" borderId="0" xfId="0" applyFont="1" applyFill="1"/>
    <xf numFmtId="0" fontId="0" fillId="0" borderId="0" xfId="0" applyFill="1"/>
    <xf numFmtId="0" fontId="0" fillId="0" borderId="16" xfId="0" applyFill="1" applyBorder="1"/>
    <xf numFmtId="0" fontId="5" fillId="0" borderId="16" xfId="0" applyFont="1" applyFill="1" applyBorder="1"/>
    <xf numFmtId="0" fontId="7" fillId="0" borderId="0" xfId="0" quotePrefix="1" applyFont="1" applyFill="1" applyAlignment="1">
      <alignment horizontal="center"/>
    </xf>
    <xf numFmtId="0" fontId="8" fillId="5" borderId="0" xfId="0" applyFont="1" applyFill="1"/>
    <xf numFmtId="168" fontId="8" fillId="2" borderId="5" xfId="0" applyNumberFormat="1" applyFont="1" applyFill="1" applyBorder="1" applyAlignment="1" applyProtection="1">
      <alignment horizontal="left"/>
      <protection locked="0"/>
    </xf>
    <xf numFmtId="0" fontId="8" fillId="2" borderId="5" xfId="0" applyFont="1" applyFill="1" applyBorder="1" applyAlignment="1" applyProtection="1">
      <alignment horizontal="left"/>
      <protection locked="0"/>
    </xf>
    <xf numFmtId="0" fontId="8" fillId="7" borderId="5" xfId="0" applyFont="1" applyFill="1" applyBorder="1" applyAlignment="1" applyProtection="1">
      <alignment horizontal="left"/>
      <protection locked="0"/>
    </xf>
    <xf numFmtId="168" fontId="8" fillId="7" borderId="5" xfId="0" applyNumberFormat="1" applyFont="1" applyFill="1" applyBorder="1" applyAlignment="1" applyProtection="1">
      <alignment horizontal="left"/>
      <protection locked="0"/>
    </xf>
    <xf numFmtId="0" fontId="8" fillId="5" borderId="0" xfId="0" applyFont="1" applyFill="1" applyAlignment="1">
      <alignment vertical="center" wrapText="1"/>
    </xf>
    <xf numFmtId="0" fontId="0" fillId="5" borderId="0" xfId="0" applyFill="1" applyAlignment="1">
      <alignment vertical="center"/>
    </xf>
    <xf numFmtId="0" fontId="7" fillId="5" borderId="0" xfId="0" applyFont="1" applyFill="1" applyAlignment="1">
      <alignment vertical="top" wrapText="1"/>
    </xf>
    <xf numFmtId="0" fontId="5" fillId="5" borderId="11" xfId="0" applyFont="1" applyFill="1" applyBorder="1" applyAlignment="1">
      <alignment vertical="center" wrapText="1"/>
    </xf>
    <xf numFmtId="0" fontId="0" fillId="5" borderId="12" xfId="0" applyFill="1" applyBorder="1" applyAlignment="1">
      <alignment vertical="center" wrapText="1"/>
    </xf>
    <xf numFmtId="0" fontId="0" fillId="5" borderId="10" xfId="0" applyFill="1" applyBorder="1" applyAlignment="1">
      <alignment vertical="center" wrapText="1"/>
    </xf>
    <xf numFmtId="0" fontId="5" fillId="5" borderId="15" xfId="0" applyFont="1" applyFill="1" applyBorder="1" applyProtection="1">
      <protection locked="0"/>
    </xf>
    <xf numFmtId="0" fontId="0" fillId="0" borderId="15" xfId="0" applyBorder="1"/>
    <xf numFmtId="0" fontId="5" fillId="0" borderId="11" xfId="0" applyFont="1" applyBorder="1" applyAlignment="1">
      <alignment vertical="center" wrapText="1"/>
    </xf>
    <xf numFmtId="0" fontId="0" fillId="0" borderId="12" xfId="0" applyBorder="1" applyAlignment="1">
      <alignment vertical="center" wrapText="1"/>
    </xf>
    <xf numFmtId="0" fontId="0" fillId="0" borderId="10" xfId="0" applyBorder="1" applyAlignment="1">
      <alignment vertical="center" wrapText="1"/>
    </xf>
    <xf numFmtId="0" fontId="5" fillId="5" borderId="11" xfId="0" applyFont="1" applyFill="1" applyBorder="1" applyAlignment="1">
      <alignment horizontal="left" vertical="center" wrapText="1"/>
    </xf>
    <xf numFmtId="0" fontId="0" fillId="5" borderId="12" xfId="0" applyFill="1" applyBorder="1" applyAlignment="1">
      <alignment horizontal="left" vertical="center"/>
    </xf>
    <xf numFmtId="0" fontId="5" fillId="2" borderId="5" xfId="0" applyFont="1" applyFill="1" applyBorder="1" applyAlignment="1" applyProtection="1">
      <alignment vertical="center"/>
      <protection locked="0"/>
    </xf>
    <xf numFmtId="0" fontId="0" fillId="0" borderId="5" xfId="0" applyBorder="1" applyAlignment="1" applyProtection="1">
      <alignment vertical="center"/>
      <protection locked="0"/>
    </xf>
    <xf numFmtId="0" fontId="0" fillId="5" borderId="12" xfId="0" applyFill="1" applyBorder="1" applyAlignment="1">
      <alignment vertical="center"/>
    </xf>
    <xf numFmtId="0" fontId="0" fillId="5" borderId="10" xfId="0" applyFill="1" applyBorder="1" applyAlignment="1">
      <alignment vertical="center"/>
    </xf>
    <xf numFmtId="0" fontId="8" fillId="2" borderId="12" xfId="0" applyFont="1" applyFill="1" applyBorder="1" applyAlignment="1" applyProtection="1">
      <alignment vertical="center"/>
      <protection locked="0"/>
    </xf>
    <xf numFmtId="0" fontId="8" fillId="5" borderId="11" xfId="0" applyFont="1" applyFill="1" applyBorder="1" applyAlignment="1">
      <alignment vertical="center" wrapText="1"/>
    </xf>
    <xf numFmtId="0" fontId="5" fillId="5" borderId="9" xfId="0" applyFont="1" applyFill="1" applyBorder="1" applyAlignment="1">
      <alignment vertical="center" wrapText="1"/>
    </xf>
    <xf numFmtId="0" fontId="0" fillId="5" borderId="3" xfId="0" applyFill="1" applyBorder="1" applyAlignment="1">
      <alignment vertical="center"/>
    </xf>
    <xf numFmtId="0" fontId="7" fillId="5" borderId="11" xfId="0" applyFont="1" applyFill="1" applyBorder="1" applyAlignment="1">
      <alignment vertical="center"/>
    </xf>
    <xf numFmtId="0" fontId="8" fillId="2" borderId="5" xfId="0" applyFont="1" applyFill="1" applyBorder="1" applyAlignment="1" applyProtection="1">
      <alignment vertical="center"/>
      <protection locked="0"/>
    </xf>
    <xf numFmtId="0" fontId="5" fillId="5" borderId="12" xfId="0" applyFont="1" applyFill="1" applyBorder="1" applyAlignment="1">
      <alignment vertical="center" wrapText="1"/>
    </xf>
    <xf numFmtId="0" fontId="5" fillId="5" borderId="10" xfId="0" applyFont="1" applyFill="1" applyBorder="1" applyAlignment="1">
      <alignment vertical="center" wrapText="1"/>
    </xf>
    <xf numFmtId="0" fontId="7" fillId="5" borderId="11" xfId="0" applyFont="1" applyFill="1" applyBorder="1" applyAlignment="1">
      <alignment horizontal="left"/>
    </xf>
    <xf numFmtId="0" fontId="7" fillId="5" borderId="12" xfId="0" applyFont="1" applyFill="1" applyBorder="1" applyAlignment="1">
      <alignment horizontal="left"/>
    </xf>
    <xf numFmtId="0" fontId="7" fillId="5" borderId="11" xfId="0" applyFont="1" applyFill="1" applyBorder="1" applyAlignment="1">
      <alignment vertical="center" wrapText="1"/>
    </xf>
    <xf numFmtId="0" fontId="7" fillId="5" borderId="12" xfId="0" applyFont="1" applyFill="1" applyBorder="1" applyAlignment="1">
      <alignment vertical="center" wrapText="1"/>
    </xf>
    <xf numFmtId="0" fontId="0" fillId="5" borderId="15" xfId="0" applyFill="1" applyBorder="1" applyProtection="1">
      <protection locked="0"/>
    </xf>
    <xf numFmtId="0" fontId="0" fillId="5" borderId="15" xfId="0" applyFill="1" applyBorder="1"/>
    <xf numFmtId="0" fontId="8" fillId="5" borderId="0" xfId="0" applyFont="1" applyFill="1" applyAlignment="1">
      <alignment vertical="top"/>
    </xf>
    <xf numFmtId="0" fontId="0" fillId="5" borderId="0" xfId="0" applyFill="1"/>
    <xf numFmtId="3" fontId="5" fillId="2" borderId="12" xfId="2" applyNumberFormat="1" applyFont="1" applyFill="1"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5" fillId="7" borderId="5" xfId="0" applyFont="1" applyFill="1" applyBorder="1" applyProtection="1">
      <protection locked="0"/>
    </xf>
    <xf numFmtId="174" fontId="5" fillId="2" borderId="12" xfId="2" applyNumberFormat="1" applyFont="1" applyFill="1" applyBorder="1" applyAlignment="1" applyProtection="1">
      <alignment horizontal="center" vertical="center" shrinkToFit="1"/>
      <protection locked="0"/>
    </xf>
    <xf numFmtId="174" fontId="0" fillId="0" borderId="12" xfId="0" applyNumberFormat="1" applyBorder="1" applyAlignment="1" applyProtection="1">
      <alignment horizontal="center" vertical="center"/>
      <protection locked="0"/>
    </xf>
    <xf numFmtId="174" fontId="5" fillId="5" borderId="12" xfId="0" quotePrefix="1" applyNumberFormat="1" applyFont="1" applyFill="1" applyBorder="1" applyAlignment="1" applyProtection="1">
      <alignment horizontal="center" vertical="center" shrinkToFit="1"/>
      <protection hidden="1"/>
    </xf>
    <xf numFmtId="174" fontId="0" fillId="0" borderId="12" xfId="0" applyNumberFormat="1" applyBorder="1" applyAlignment="1">
      <alignment horizontal="center" vertical="center"/>
    </xf>
    <xf numFmtId="0" fontId="7" fillId="3" borderId="11" xfId="0" applyFont="1" applyFill="1" applyBorder="1" applyAlignment="1">
      <alignment vertical="center" wrapText="1"/>
    </xf>
    <xf numFmtId="0" fontId="7" fillId="3" borderId="12" xfId="0" applyFont="1" applyFill="1" applyBorder="1" applyAlignment="1">
      <alignment vertical="center" wrapText="1"/>
    </xf>
    <xf numFmtId="0" fontId="5" fillId="3" borderId="11" xfId="0" applyFont="1" applyFill="1" applyBorder="1" applyAlignment="1">
      <alignment vertical="center" wrapText="1"/>
    </xf>
    <xf numFmtId="0" fontId="0" fillId="3" borderId="12" xfId="0" applyFill="1" applyBorder="1" applyAlignment="1">
      <alignment vertical="center" wrapText="1"/>
    </xf>
    <xf numFmtId="166" fontId="8" fillId="7" borderId="5" xfId="2" applyNumberFormat="1" applyFont="1" applyFill="1" applyBorder="1" applyAlignment="1" applyProtection="1">
      <alignment horizontal="right" vertical="center"/>
      <protection locked="0"/>
    </xf>
    <xf numFmtId="0" fontId="0" fillId="0" borderId="5" xfId="0" applyBorder="1" applyAlignment="1">
      <alignment horizontal="right" vertical="center"/>
    </xf>
    <xf numFmtId="0" fontId="7" fillId="5" borderId="0" xfId="0" applyFont="1" applyFill="1" applyAlignment="1">
      <alignment wrapText="1"/>
    </xf>
    <xf numFmtId="0" fontId="5" fillId="5" borderId="0" xfId="0" applyFont="1" applyFill="1" applyAlignment="1">
      <alignment wrapText="1"/>
    </xf>
    <xf numFmtId="0" fontId="0" fillId="5" borderId="0" xfId="0" applyFill="1" applyAlignment="1">
      <alignment wrapText="1"/>
    </xf>
    <xf numFmtId="0" fontId="8" fillId="5" borderId="5" xfId="0" applyFont="1" applyFill="1" applyBorder="1" applyAlignment="1" applyProtection="1">
      <alignment horizontal="left"/>
      <protection locked="0"/>
    </xf>
    <xf numFmtId="0" fontId="8" fillId="5" borderId="5" xfId="0" applyFont="1" applyFill="1" applyBorder="1" applyProtection="1">
      <protection locked="0"/>
    </xf>
    <xf numFmtId="170" fontId="34" fillId="5" borderId="5" xfId="3" applyNumberFormat="1" applyFont="1" applyFill="1" applyBorder="1" applyAlignment="1" applyProtection="1">
      <alignment horizontal="center" vertical="center" wrapText="1"/>
      <protection hidden="1"/>
    </xf>
    <xf numFmtId="0" fontId="0" fillId="5" borderId="5" xfId="0" applyFill="1" applyBorder="1" applyAlignment="1">
      <alignment horizontal="center" vertical="center" wrapText="1"/>
    </xf>
    <xf numFmtId="0" fontId="0" fillId="0" borderId="5" xfId="0" applyBorder="1" applyAlignment="1">
      <alignment horizontal="center" vertical="center" wrapText="1"/>
    </xf>
    <xf numFmtId="170" fontId="34" fillId="5" borderId="4" xfId="3" applyNumberFormat="1" applyFont="1" applyFill="1" applyBorder="1" applyAlignment="1" applyProtection="1">
      <alignment horizontal="center" vertical="center" wrapText="1"/>
      <protection hidden="1"/>
    </xf>
    <xf numFmtId="0" fontId="0" fillId="0" borderId="4" xfId="0" applyBorder="1" applyAlignment="1">
      <alignment horizontal="center" vertical="center" wrapText="1"/>
    </xf>
  </cellXfs>
  <cellStyles count="12">
    <cellStyle name="******************************************" xfId="1" xr:uid="{00000000-0005-0000-0000-000000000000}"/>
    <cellStyle name="Currency" xfId="2" builtinId="4"/>
    <cellStyle name="Currency 2" xfId="7" xr:uid="{00000000-0005-0000-0000-000002000000}"/>
    <cellStyle name="Hyperlink" xfId="3" builtinId="8"/>
    <cellStyle name="Normal" xfId="0" builtinId="0"/>
    <cellStyle name="Normal 2" xfId="6" xr:uid="{00000000-0005-0000-0000-000005000000}"/>
    <cellStyle name="Normal 3" xfId="5" xr:uid="{00000000-0005-0000-0000-000006000000}"/>
    <cellStyle name="Normal 3 2" xfId="10" xr:uid="{00000000-0005-0000-0000-000007000000}"/>
    <cellStyle name="Normal 4" xfId="9" xr:uid="{00000000-0005-0000-0000-000008000000}"/>
    <cellStyle name="Normal 4 2" xfId="11" xr:uid="{00000000-0005-0000-0000-000009000000}"/>
    <cellStyle name="Percent" xfId="4" builtinId="5"/>
    <cellStyle name="Percent 2" xfId="8"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E6D199"/>
      <rgbColor rgb="00808000"/>
      <rgbColor rgb="00800080"/>
      <rgbColor rgb="00008080"/>
      <rgbColor rgb="00C0C0C0"/>
      <rgbColor rgb="00808080"/>
      <rgbColor rgb="00FFE28F"/>
      <rgbColor rgb="00A11D26"/>
      <rgbColor rgb="002E1700"/>
      <rgbColor rgb="00CC5106"/>
      <rgbColor rgb="00263582"/>
      <rgbColor rgb="00E6D199"/>
      <rgbColor rgb="001E6E04"/>
      <rgbColor rgb="00FF9900"/>
      <rgbColor rgb="00FFE28F"/>
      <rgbColor rgb="00A11D26"/>
      <rgbColor rgb="002E1700"/>
      <rgbColor rgb="00CC5106"/>
      <rgbColor rgb="00263582"/>
      <rgbColor rgb="00E6D199"/>
      <rgbColor rgb="001E6E04"/>
      <rgbColor rgb="00FF990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263582"/>
      <rgbColor rgb="00339966"/>
      <rgbColor rgb="001E6E04"/>
      <rgbColor rgb="002E1700"/>
      <rgbColor rgb="00A11D26"/>
      <rgbColor rgb="00993366"/>
      <rgbColor rgb="00CC5106"/>
      <rgbColor rgb="00FF9900"/>
    </indexedColors>
    <mruColors>
      <color rgb="FFFFFF99"/>
      <color rgb="FFC0C0C0"/>
      <color rgb="FF263582"/>
      <color rgb="FFDA96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Servicing!N8"/><Relationship Id="rId1" Type="http://schemas.openxmlformats.org/officeDocument/2006/relationships/hyperlink" Target="#'Interim ICDS'!A1"/></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hyperlink" Target="#'Cover Page'!L31"/><Relationship Id="rId1" Type="http://schemas.openxmlformats.org/officeDocument/2006/relationships/hyperlink" Target="#'Member Profile'!J7"/></Relationships>
</file>

<file path=xl/drawings/_rels/drawing3.xml.rels><?xml version="1.0" encoding="UTF-8" standalone="yes"?>
<Relationships xmlns="http://schemas.openxmlformats.org/package/2006/relationships"><Relationship Id="rId2" Type="http://schemas.openxmlformats.org/officeDocument/2006/relationships/hyperlink" Target="#'New Business Volume'!Q11"/><Relationship Id="rId1" Type="http://schemas.openxmlformats.org/officeDocument/2006/relationships/hyperlink" Target="#'Survey Instructions'!A1"/></Relationships>
</file>

<file path=xl/drawings/_rels/drawing4.xml.rels><?xml version="1.0" encoding="UTF-8" standalone="yes"?>
<Relationships xmlns="http://schemas.openxmlformats.org/package/2006/relationships"><Relationship Id="rId2" Type="http://schemas.openxmlformats.org/officeDocument/2006/relationships/hyperlink" Target="#'Capital Markets'!J8"/><Relationship Id="rId1" Type="http://schemas.openxmlformats.org/officeDocument/2006/relationships/hyperlink" Target="#'Member Profile'!J7"/></Relationships>
</file>

<file path=xl/drawings/_rels/drawing5.xml.rels><?xml version="1.0" encoding="UTF-8" standalone="yes"?>
<Relationships xmlns="http://schemas.openxmlformats.org/package/2006/relationships"><Relationship Id="rId2" Type="http://schemas.openxmlformats.org/officeDocument/2006/relationships/hyperlink" Target="#'Collections Ops'!Q7"/><Relationship Id="rId1" Type="http://schemas.openxmlformats.org/officeDocument/2006/relationships/hyperlink" Target="#'Capital Markets'!J8"/></Relationships>
</file>

<file path=xl/drawings/_rels/drawing6.xml.rels><?xml version="1.0" encoding="UTF-8" standalone="yes"?>
<Relationships xmlns="http://schemas.openxmlformats.org/package/2006/relationships"><Relationship Id="rId2" Type="http://schemas.openxmlformats.org/officeDocument/2006/relationships/hyperlink" Target="#'Credit Ops Originations'!M8"/><Relationship Id="rId1" Type="http://schemas.openxmlformats.org/officeDocument/2006/relationships/hyperlink" Target="#'Financial Statement Info'!Q15"/></Relationships>
</file>

<file path=xl/drawings/_rels/drawing7.xml.rels><?xml version="1.0" encoding="UTF-8" standalone="yes"?>
<Relationships xmlns="http://schemas.openxmlformats.org/package/2006/relationships"><Relationship Id="rId2" Type="http://schemas.openxmlformats.org/officeDocument/2006/relationships/hyperlink" Target="#'Asset Management'!U9"/><Relationship Id="rId1" Type="http://schemas.openxmlformats.org/officeDocument/2006/relationships/hyperlink" Target="#'Collections Ops'!Q7"/></Relationships>
</file>

<file path=xl/drawings/_rels/drawing8.xml.rels><?xml version="1.0" encoding="UTF-8" standalone="yes"?>
<Relationships xmlns="http://schemas.openxmlformats.org/package/2006/relationships"><Relationship Id="rId2" Type="http://schemas.openxmlformats.org/officeDocument/2006/relationships/hyperlink" Target="#'Small-Tkt Equip Lsg &amp; Finance'!J12"/><Relationship Id="rId1" Type="http://schemas.openxmlformats.org/officeDocument/2006/relationships/hyperlink" Target="#'Resid on Disposed by Equip Type'!Print_Titles"/></Relationships>
</file>

<file path=xl/drawings/_rels/drawing9.xml.rels><?xml version="1.0" encoding="UTF-8" standalone="yes"?>
<Relationships xmlns="http://schemas.openxmlformats.org/package/2006/relationships"><Relationship Id="rId2" Type="http://schemas.openxmlformats.org/officeDocument/2006/relationships/hyperlink" Target="#'Small-Tkt Equip Lsg &amp; Finance'!J12"/><Relationship Id="rId1" Type="http://schemas.openxmlformats.org/officeDocument/2006/relationships/hyperlink" Target="#Servicing!N8"/></Relationships>
</file>

<file path=xl/drawings/drawing1.xml><?xml version="1.0" encoding="utf-8"?>
<xdr:wsDr xmlns:xdr="http://schemas.openxmlformats.org/drawingml/2006/spreadsheetDrawing" xmlns:a="http://schemas.openxmlformats.org/drawingml/2006/main">
  <xdr:twoCellAnchor editAs="oneCell">
    <xdr:from>
      <xdr:col>10</xdr:col>
      <xdr:colOff>1562100</xdr:colOff>
      <xdr:row>1</xdr:row>
      <xdr:rowOff>28575</xdr:rowOff>
    </xdr:from>
    <xdr:to>
      <xdr:col>17</xdr:col>
      <xdr:colOff>19050</xdr:colOff>
      <xdr:row>5</xdr:row>
      <xdr:rowOff>152400</xdr:rowOff>
    </xdr:to>
    <xdr:pic>
      <xdr:nvPicPr>
        <xdr:cNvPr id="1045" name="Picture 21" descr="ELFA_logo">
          <a:extLst>
            <a:ext uri="{FF2B5EF4-FFF2-40B4-BE49-F238E27FC236}">
              <a16:creationId xmlns:a16="http://schemas.microsoft.com/office/drawing/2014/main" id="{00000000-0008-0000-0000-000015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972300" y="190500"/>
          <a:ext cx="2095500" cy="771525"/>
        </a:xfrm>
        <a:prstGeom prst="rect">
          <a:avLst/>
        </a:prstGeom>
        <a:noFill/>
      </xdr:spPr>
    </xdr:pic>
    <xdr:clientData/>
  </xdr:twoCellAnchor>
  <xdr:twoCellAnchor>
    <xdr:from>
      <xdr:col>8</xdr:col>
      <xdr:colOff>228599</xdr:colOff>
      <xdr:row>7</xdr:row>
      <xdr:rowOff>9525</xdr:rowOff>
    </xdr:from>
    <xdr:to>
      <xdr:col>24</xdr:col>
      <xdr:colOff>714374</xdr:colOff>
      <xdr:row>11</xdr:row>
      <xdr:rowOff>57150</xdr:rowOff>
    </xdr:to>
    <xdr:sp macro="" textlink="">
      <xdr:nvSpPr>
        <xdr:cNvPr id="1053" name="Rectangle 29">
          <a:extLst>
            <a:ext uri="{FF2B5EF4-FFF2-40B4-BE49-F238E27FC236}">
              <a16:creationId xmlns:a16="http://schemas.microsoft.com/office/drawing/2014/main" id="{00000000-0008-0000-0000-00001D040000}"/>
            </a:ext>
          </a:extLst>
        </xdr:cNvPr>
        <xdr:cNvSpPr>
          <a:spLocks noChangeArrowheads="1"/>
        </xdr:cNvSpPr>
      </xdr:nvSpPr>
      <xdr:spPr bwMode="auto">
        <a:xfrm>
          <a:off x="5057774" y="1143000"/>
          <a:ext cx="6162675" cy="533400"/>
        </a:xfrm>
        <a:prstGeom prst="rect">
          <a:avLst/>
        </a:prstGeom>
        <a:solidFill>
          <a:srgbClr val="263582"/>
        </a:solidFill>
        <a:ln w="9525" algn="ctr">
          <a:solidFill>
            <a:srgbClr val="263582"/>
          </a:solidFill>
          <a:miter lim="800000"/>
          <a:headEnd/>
          <a:tailEnd/>
        </a:ln>
        <a:effectLst/>
      </xdr:spPr>
      <xdr:txBody>
        <a:bodyPr vertOverflow="clip" wrap="square" lIns="0" tIns="0" rIns="0" bIns="0" anchor="ctr" upright="1"/>
        <a:lstStyle/>
        <a:p>
          <a:pPr algn="ctr" rtl="0">
            <a:defRPr sz="1000"/>
          </a:pPr>
          <a:r>
            <a:rPr lang="en-US" sz="2000" b="0" i="0" u="none" strike="noStrike" baseline="0">
              <a:solidFill>
                <a:srgbClr val="FFFFFF"/>
              </a:solidFill>
              <a:latin typeface="Tahoma"/>
              <a:cs typeface="Tahoma"/>
            </a:rPr>
            <a:t>2024 Survey of Equipment Finance Activity</a:t>
          </a:r>
        </a:p>
        <a:p>
          <a:pPr algn="ctr" rtl="0">
            <a:defRPr sz="1000"/>
          </a:pPr>
          <a:r>
            <a:rPr lang="en-US" sz="1600" b="0" i="0" u="none" strike="noStrike" baseline="0">
              <a:solidFill>
                <a:srgbClr val="FFFFFF"/>
              </a:solidFill>
              <a:latin typeface="Tahoma"/>
              <a:cs typeface="Tahoma"/>
            </a:rPr>
            <a:t>in the United States by ELFA Members</a:t>
          </a:r>
          <a:endParaRPr lang="en-US" sz="2000" b="0" i="0" u="none" strike="noStrike" baseline="0">
            <a:solidFill>
              <a:srgbClr val="FFFFFF"/>
            </a:solidFill>
            <a:latin typeface="Tahoma"/>
            <a:cs typeface="Tahom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24</xdr:col>
      <xdr:colOff>200025</xdr:colOff>
      <xdr:row>38</xdr:row>
      <xdr:rowOff>95251</xdr:rowOff>
    </xdr:from>
    <xdr:to>
      <xdr:col>25</xdr:col>
      <xdr:colOff>38100</xdr:colOff>
      <xdr:row>41</xdr:row>
      <xdr:rowOff>123826</xdr:rowOff>
    </xdr:to>
    <xdr:sp macro="" textlink="">
      <xdr:nvSpPr>
        <xdr:cNvPr id="13315" name="AutoShape 3">
          <a:hlinkClick xmlns:r="http://schemas.openxmlformats.org/officeDocument/2006/relationships" r:id="rId1"/>
          <a:extLst>
            <a:ext uri="{FF2B5EF4-FFF2-40B4-BE49-F238E27FC236}">
              <a16:creationId xmlns:a16="http://schemas.microsoft.com/office/drawing/2014/main" id="{00000000-0008-0000-1100-000003340000}"/>
            </a:ext>
          </a:extLst>
        </xdr:cNvPr>
        <xdr:cNvSpPr>
          <a:spLocks noChangeArrowheads="1"/>
        </xdr:cNvSpPr>
      </xdr:nvSpPr>
      <xdr:spPr bwMode="auto">
        <a:xfrm>
          <a:off x="10772775" y="6648451"/>
          <a:ext cx="552450" cy="514350"/>
        </a:xfrm>
        <a:prstGeom prst="rightArrow">
          <a:avLst>
            <a:gd name="adj1" fmla="val 60000"/>
            <a:gd name="adj2" fmla="val 16571"/>
          </a:avLst>
        </a:prstGeom>
        <a:solidFill>
          <a:srgbClr val="FFFFFF"/>
        </a:solidFill>
        <a:ln w="9525">
          <a:solidFill>
            <a:srgbClr val="000000"/>
          </a:solidFill>
          <a:miter lim="800000"/>
          <a:headEnd/>
          <a:tailEnd/>
        </a:ln>
      </xdr:spPr>
      <xdr:txBody>
        <a:bodyPr vertOverflow="clip" wrap="square" lIns="0" tIns="0" rIns="0" bIns="0" anchor="ctr" upright="1"/>
        <a:lstStyle/>
        <a:p>
          <a:pPr algn="r" rtl="0">
            <a:defRPr sz="1000"/>
          </a:pPr>
          <a:r>
            <a:rPr lang="en-US" sz="800" b="0" i="0" u="none" strike="noStrike" baseline="0">
              <a:solidFill>
                <a:srgbClr val="000000"/>
              </a:solidFill>
              <a:latin typeface="Arial Narrow"/>
            </a:rPr>
            <a:t>To Next Section</a:t>
          </a:r>
        </a:p>
      </xdr:txBody>
    </xdr:sp>
    <xdr:clientData fPrintsWithSheet="0"/>
  </xdr:twoCellAnchor>
  <xdr:twoCellAnchor>
    <xdr:from>
      <xdr:col>9</xdr:col>
      <xdr:colOff>85724</xdr:colOff>
      <xdr:row>38</xdr:row>
      <xdr:rowOff>57151</xdr:rowOff>
    </xdr:from>
    <xdr:to>
      <xdr:col>10</xdr:col>
      <xdr:colOff>447674</xdr:colOff>
      <xdr:row>41</xdr:row>
      <xdr:rowOff>104776</xdr:rowOff>
    </xdr:to>
    <xdr:sp macro="" textlink="">
      <xdr:nvSpPr>
        <xdr:cNvPr id="13316" name="AutoShape 4">
          <a:hlinkClick xmlns:r="http://schemas.openxmlformats.org/officeDocument/2006/relationships" r:id="rId2"/>
          <a:extLst>
            <a:ext uri="{FF2B5EF4-FFF2-40B4-BE49-F238E27FC236}">
              <a16:creationId xmlns:a16="http://schemas.microsoft.com/office/drawing/2014/main" id="{00000000-0008-0000-1100-000004340000}"/>
            </a:ext>
          </a:extLst>
        </xdr:cNvPr>
        <xdr:cNvSpPr>
          <a:spLocks noChangeArrowheads="1"/>
        </xdr:cNvSpPr>
      </xdr:nvSpPr>
      <xdr:spPr bwMode="auto">
        <a:xfrm flipH="1">
          <a:off x="5238749" y="6610351"/>
          <a:ext cx="638175" cy="533400"/>
        </a:xfrm>
        <a:prstGeom prst="rightArrow">
          <a:avLst>
            <a:gd name="adj1" fmla="val 60000"/>
            <a:gd name="adj2" fmla="val 19143"/>
          </a:avLst>
        </a:prstGeom>
        <a:solidFill>
          <a:srgbClr val="FFFFFF"/>
        </a:solidFill>
        <a:ln w="9525">
          <a:solidFill>
            <a:srgbClr val="000000"/>
          </a:solidFill>
          <a:miter lim="800000"/>
          <a:headEnd/>
          <a:tailEnd/>
        </a:ln>
      </xdr:spPr>
      <xdr:txBody>
        <a:bodyPr vertOverflow="clip" wrap="square" lIns="0" tIns="0" rIns="0" bIns="0" anchor="ctr" upright="1"/>
        <a:lstStyle/>
        <a:p>
          <a:pPr algn="l" rtl="0">
            <a:defRPr sz="1000"/>
          </a:pPr>
          <a:r>
            <a:rPr lang="en-US" sz="800" b="0" i="0" u="none" strike="noStrike" baseline="0">
              <a:solidFill>
                <a:srgbClr val="000000"/>
              </a:solidFill>
              <a:latin typeface="Arial Narrow"/>
            </a:rPr>
            <a:t>To Previous Section</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85</xdr:row>
      <xdr:rowOff>0</xdr:rowOff>
    </xdr:from>
    <xdr:to>
      <xdr:col>4</xdr:col>
      <xdr:colOff>0</xdr:colOff>
      <xdr:row>85</xdr:row>
      <xdr:rowOff>0</xdr:rowOff>
    </xdr:to>
    <xdr:pic>
      <xdr:nvPicPr>
        <xdr:cNvPr id="28673" name="Picture 1">
          <a:extLst>
            <a:ext uri="{FF2B5EF4-FFF2-40B4-BE49-F238E27FC236}">
              <a16:creationId xmlns:a16="http://schemas.microsoft.com/office/drawing/2014/main" id="{00000000-0008-0000-1200-0000017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753225" y="1737360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114300</xdr:colOff>
      <xdr:row>80</xdr:row>
      <xdr:rowOff>38100</xdr:rowOff>
    </xdr:from>
    <xdr:to>
      <xdr:col>16</xdr:col>
      <xdr:colOff>666750</xdr:colOff>
      <xdr:row>84</xdr:row>
      <xdr:rowOff>38101</xdr:rowOff>
    </xdr:to>
    <xdr:sp macro="" textlink="">
      <xdr:nvSpPr>
        <xdr:cNvPr id="2053" name="AutoShape 5">
          <a:hlinkClick xmlns:r="http://schemas.openxmlformats.org/officeDocument/2006/relationships" r:id="rId1"/>
          <a:extLst>
            <a:ext uri="{FF2B5EF4-FFF2-40B4-BE49-F238E27FC236}">
              <a16:creationId xmlns:a16="http://schemas.microsoft.com/office/drawing/2014/main" id="{00000000-0008-0000-0100-000005080000}"/>
            </a:ext>
          </a:extLst>
        </xdr:cNvPr>
        <xdr:cNvSpPr>
          <a:spLocks noChangeArrowheads="1"/>
        </xdr:cNvSpPr>
      </xdr:nvSpPr>
      <xdr:spPr bwMode="auto">
        <a:xfrm>
          <a:off x="5791200" y="15278100"/>
          <a:ext cx="552450" cy="647701"/>
        </a:xfrm>
        <a:prstGeom prst="rightArrow">
          <a:avLst>
            <a:gd name="adj1" fmla="val 60000"/>
            <a:gd name="adj2" fmla="val 16571"/>
          </a:avLst>
        </a:prstGeom>
        <a:solidFill>
          <a:srgbClr val="FFFFFF"/>
        </a:solidFill>
        <a:ln w="9525">
          <a:solidFill>
            <a:srgbClr val="000000"/>
          </a:solidFill>
          <a:miter lim="800000"/>
          <a:headEnd/>
          <a:tailEnd/>
        </a:ln>
      </xdr:spPr>
      <xdr:txBody>
        <a:bodyPr vertOverflow="clip" wrap="square" lIns="0" tIns="0" rIns="0" bIns="0" anchor="ctr" upright="1"/>
        <a:lstStyle/>
        <a:p>
          <a:pPr algn="r" rtl="0">
            <a:defRPr sz="1000"/>
          </a:pPr>
          <a:r>
            <a:rPr lang="en-US" sz="800" b="0" i="0" u="none" strike="noStrike" baseline="0">
              <a:solidFill>
                <a:srgbClr val="000000"/>
              </a:solidFill>
              <a:latin typeface="Arial Narrow"/>
            </a:rPr>
            <a:t>To Next Section</a:t>
          </a:r>
        </a:p>
      </xdr:txBody>
    </xdr:sp>
    <xdr:clientData fPrintsWithSheet="0"/>
  </xdr:twoCellAnchor>
  <xdr:twoCellAnchor>
    <xdr:from>
      <xdr:col>1</xdr:col>
      <xdr:colOff>66675</xdr:colOff>
      <xdr:row>80</xdr:row>
      <xdr:rowOff>57150</xdr:rowOff>
    </xdr:from>
    <xdr:to>
      <xdr:col>2</xdr:col>
      <xdr:colOff>419100</xdr:colOff>
      <xdr:row>84</xdr:row>
      <xdr:rowOff>57150</xdr:rowOff>
    </xdr:to>
    <xdr:sp macro="" textlink="">
      <xdr:nvSpPr>
        <xdr:cNvPr id="2054" name="AutoShape 6">
          <a:hlinkClick xmlns:r="http://schemas.openxmlformats.org/officeDocument/2006/relationships" r:id="rId2"/>
          <a:extLst>
            <a:ext uri="{FF2B5EF4-FFF2-40B4-BE49-F238E27FC236}">
              <a16:creationId xmlns:a16="http://schemas.microsoft.com/office/drawing/2014/main" id="{00000000-0008-0000-0100-000006080000}"/>
            </a:ext>
          </a:extLst>
        </xdr:cNvPr>
        <xdr:cNvSpPr>
          <a:spLocks noChangeArrowheads="1"/>
        </xdr:cNvSpPr>
      </xdr:nvSpPr>
      <xdr:spPr bwMode="auto">
        <a:xfrm flipH="1">
          <a:off x="323850" y="15297150"/>
          <a:ext cx="628650" cy="647700"/>
        </a:xfrm>
        <a:prstGeom prst="rightArrow">
          <a:avLst>
            <a:gd name="adj1" fmla="val 60000"/>
            <a:gd name="adj2" fmla="val 18857"/>
          </a:avLst>
        </a:prstGeom>
        <a:solidFill>
          <a:srgbClr val="FFFFFF"/>
        </a:solidFill>
        <a:ln w="9525">
          <a:solidFill>
            <a:srgbClr val="000000"/>
          </a:solidFill>
          <a:miter lim="800000"/>
          <a:headEnd/>
          <a:tailEnd/>
        </a:ln>
      </xdr:spPr>
      <xdr:txBody>
        <a:bodyPr vertOverflow="clip" wrap="square" lIns="0" tIns="0" rIns="0" bIns="0" anchor="ctr" upright="1"/>
        <a:lstStyle/>
        <a:p>
          <a:pPr algn="l" rtl="0">
            <a:defRPr sz="1000"/>
          </a:pPr>
          <a:r>
            <a:rPr lang="en-US" sz="800" b="0" i="0" u="none" strike="noStrike" baseline="0">
              <a:solidFill>
                <a:srgbClr val="000000"/>
              </a:solidFill>
              <a:latin typeface="Arial Narrow"/>
            </a:rPr>
            <a:t>To Previous Section</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57144</xdr:colOff>
      <xdr:row>32</xdr:row>
      <xdr:rowOff>57150</xdr:rowOff>
    </xdr:from>
    <xdr:to>
      <xdr:col>11</xdr:col>
      <xdr:colOff>333369</xdr:colOff>
      <xdr:row>36</xdr:row>
      <xdr:rowOff>9525</xdr:rowOff>
    </xdr:to>
    <xdr:sp macro="" textlink="">
      <xdr:nvSpPr>
        <xdr:cNvPr id="3075" name="AutoShape 3">
          <a:hlinkClick xmlns:r="http://schemas.openxmlformats.org/officeDocument/2006/relationships" r:id="rId1"/>
          <a:extLst>
            <a:ext uri="{FF2B5EF4-FFF2-40B4-BE49-F238E27FC236}">
              <a16:creationId xmlns:a16="http://schemas.microsoft.com/office/drawing/2014/main" id="{00000000-0008-0000-0200-0000030C0000}"/>
            </a:ext>
          </a:extLst>
        </xdr:cNvPr>
        <xdr:cNvSpPr>
          <a:spLocks noChangeArrowheads="1"/>
        </xdr:cNvSpPr>
      </xdr:nvSpPr>
      <xdr:spPr bwMode="auto">
        <a:xfrm flipH="1">
          <a:off x="5153019" y="8334375"/>
          <a:ext cx="695325" cy="609600"/>
        </a:xfrm>
        <a:prstGeom prst="rightArrow">
          <a:avLst>
            <a:gd name="adj1" fmla="val 60000"/>
            <a:gd name="adj2" fmla="val 20857"/>
          </a:avLst>
        </a:prstGeom>
        <a:solidFill>
          <a:srgbClr val="FFFFFF"/>
        </a:solidFill>
        <a:ln w="9525">
          <a:solidFill>
            <a:srgbClr val="000000"/>
          </a:solidFill>
          <a:miter lim="800000"/>
          <a:headEnd/>
          <a:tailEnd/>
        </a:ln>
      </xdr:spPr>
      <xdr:txBody>
        <a:bodyPr vertOverflow="clip" wrap="square" lIns="0" tIns="0" rIns="0" bIns="0" anchor="ctr" upright="1"/>
        <a:lstStyle/>
        <a:p>
          <a:pPr algn="l" rtl="0">
            <a:defRPr sz="1000"/>
          </a:pPr>
          <a:r>
            <a:rPr lang="en-US" sz="800" b="0" i="0" u="none" strike="noStrike" baseline="0">
              <a:solidFill>
                <a:srgbClr val="000000"/>
              </a:solidFill>
              <a:latin typeface="Arial Narrow"/>
            </a:rPr>
            <a:t>To Previous Section</a:t>
          </a:r>
        </a:p>
      </xdr:txBody>
    </xdr:sp>
    <xdr:clientData fPrintsWithSheet="0"/>
  </xdr:twoCellAnchor>
  <xdr:twoCellAnchor>
    <xdr:from>
      <xdr:col>25</xdr:col>
      <xdr:colOff>95250</xdr:colOff>
      <xdr:row>32</xdr:row>
      <xdr:rowOff>123825</xdr:rowOff>
    </xdr:from>
    <xdr:to>
      <xdr:col>25</xdr:col>
      <xdr:colOff>647700</xdr:colOff>
      <xdr:row>36</xdr:row>
      <xdr:rowOff>0</xdr:rowOff>
    </xdr:to>
    <xdr:sp macro="" textlink="">
      <xdr:nvSpPr>
        <xdr:cNvPr id="3076" name="AutoShape 4">
          <a:hlinkClick xmlns:r="http://schemas.openxmlformats.org/officeDocument/2006/relationships" r:id="rId2"/>
          <a:extLst>
            <a:ext uri="{FF2B5EF4-FFF2-40B4-BE49-F238E27FC236}">
              <a16:creationId xmlns:a16="http://schemas.microsoft.com/office/drawing/2014/main" id="{00000000-0008-0000-0200-0000040C0000}"/>
            </a:ext>
          </a:extLst>
        </xdr:cNvPr>
        <xdr:cNvSpPr>
          <a:spLocks noChangeArrowheads="1"/>
        </xdr:cNvSpPr>
      </xdr:nvSpPr>
      <xdr:spPr bwMode="auto">
        <a:xfrm>
          <a:off x="9572625" y="7429500"/>
          <a:ext cx="552450" cy="533400"/>
        </a:xfrm>
        <a:prstGeom prst="rightArrow">
          <a:avLst>
            <a:gd name="adj1" fmla="val 60000"/>
            <a:gd name="adj2" fmla="val 16571"/>
          </a:avLst>
        </a:prstGeom>
        <a:solidFill>
          <a:srgbClr val="FFFFFF"/>
        </a:solidFill>
        <a:ln w="9525">
          <a:solidFill>
            <a:srgbClr val="000000"/>
          </a:solidFill>
          <a:miter lim="800000"/>
          <a:headEnd/>
          <a:tailEnd/>
        </a:ln>
      </xdr:spPr>
      <xdr:txBody>
        <a:bodyPr vertOverflow="clip" wrap="square" lIns="0" tIns="0" rIns="0" bIns="0" anchor="ctr" upright="1"/>
        <a:lstStyle/>
        <a:p>
          <a:pPr algn="r" rtl="0">
            <a:defRPr sz="1000"/>
          </a:pPr>
          <a:r>
            <a:rPr lang="en-US" sz="800" b="0" i="0" u="none" strike="noStrike" baseline="0">
              <a:solidFill>
                <a:srgbClr val="000000"/>
              </a:solidFill>
              <a:latin typeface="Arial Narrow"/>
            </a:rPr>
            <a:t>To Next Section</a:t>
          </a:r>
        </a:p>
      </xdr:txBody>
    </xdr:sp>
    <xdr:clientData fPrintsWithSheet="0"/>
  </xdr:twoCellAnchor>
  <xdr:twoCellAnchor>
    <xdr:from>
      <xdr:col>25</xdr:col>
      <xdr:colOff>238125</xdr:colOff>
      <xdr:row>20</xdr:row>
      <xdr:rowOff>9525</xdr:rowOff>
    </xdr:from>
    <xdr:to>
      <xdr:col>28</xdr:col>
      <xdr:colOff>0</xdr:colOff>
      <xdr:row>30</xdr:row>
      <xdr:rowOff>57150</xdr:rowOff>
    </xdr:to>
    <xdr:sp macro="" textlink="">
      <xdr:nvSpPr>
        <xdr:cNvPr id="4" name="Text Box 12">
          <a:extLst>
            <a:ext uri="{FF2B5EF4-FFF2-40B4-BE49-F238E27FC236}">
              <a16:creationId xmlns:a16="http://schemas.microsoft.com/office/drawing/2014/main" id="{00000000-0008-0000-0200-000004000000}"/>
            </a:ext>
          </a:extLst>
        </xdr:cNvPr>
        <xdr:cNvSpPr txBox="1">
          <a:spLocks noChangeArrowheads="1"/>
        </xdr:cNvSpPr>
      </xdr:nvSpPr>
      <xdr:spPr bwMode="auto">
        <a:xfrm>
          <a:off x="10896600" y="3914775"/>
          <a:ext cx="704850" cy="1733550"/>
        </a:xfrm>
        <a:prstGeom prst="rect">
          <a:avLst/>
        </a:prstGeom>
        <a:solidFill>
          <a:schemeClr val="bg1"/>
        </a:solidFill>
        <a:ln w="9525">
          <a:noFill/>
          <a:miter lim="800000"/>
          <a:headEnd/>
          <a:tailEnd/>
        </a:ln>
      </xdr:spPr>
      <xdr:txBody>
        <a:bodyPr vertOverflow="clip" wrap="square" lIns="27432" tIns="22860" rIns="0" bIns="0" anchor="t" upright="1"/>
        <a:lstStyle/>
        <a:p>
          <a:pPr algn="l" rtl="0">
            <a:defRPr sz="1000"/>
          </a:pPr>
          <a:r>
            <a:rPr lang="en-US" sz="1000" b="1" i="1" u="none" strike="noStrike" baseline="0">
              <a:solidFill>
                <a:srgbClr val="000000"/>
              </a:solidFill>
              <a:latin typeface="Arial"/>
              <a:cs typeface="Arial"/>
            </a:rPr>
            <a:t>Note: </a:t>
          </a:r>
          <a:endParaRPr lang="en-US" sz="1000" b="0" i="1" u="none" strike="noStrike" baseline="0">
            <a:solidFill>
              <a:srgbClr val="000000"/>
            </a:solidFill>
            <a:latin typeface="Arial"/>
            <a:cs typeface="Arial"/>
          </a:endParaRPr>
        </a:p>
        <a:p>
          <a:pPr algn="l" rtl="0">
            <a:defRPr sz="1000"/>
          </a:pPr>
          <a:r>
            <a:rPr lang="en-US" sz="1000" b="0" i="1" u="none" strike="noStrike" baseline="0">
              <a:solidFill>
                <a:srgbClr val="000000"/>
              </a:solidFill>
              <a:latin typeface="Arial"/>
              <a:cs typeface="Arial"/>
            </a:rPr>
            <a:t>If you have multiple lines of business, you are encouraged to submit multiple surveys.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95250</xdr:colOff>
      <xdr:row>86</xdr:row>
      <xdr:rowOff>114300</xdr:rowOff>
    </xdr:from>
    <xdr:to>
      <xdr:col>10</xdr:col>
      <xdr:colOff>438150</xdr:colOff>
      <xdr:row>90</xdr:row>
      <xdr:rowOff>0</xdr:rowOff>
    </xdr:to>
    <xdr:sp macro="" textlink="">
      <xdr:nvSpPr>
        <xdr:cNvPr id="4101" name="AutoShape 5">
          <a:hlinkClick xmlns:r="http://schemas.openxmlformats.org/officeDocument/2006/relationships" r:id="rId1"/>
          <a:extLst>
            <a:ext uri="{FF2B5EF4-FFF2-40B4-BE49-F238E27FC236}">
              <a16:creationId xmlns:a16="http://schemas.microsoft.com/office/drawing/2014/main" id="{00000000-0008-0000-0300-000005100000}"/>
            </a:ext>
          </a:extLst>
        </xdr:cNvPr>
        <xdr:cNvSpPr>
          <a:spLocks noChangeArrowheads="1"/>
        </xdr:cNvSpPr>
      </xdr:nvSpPr>
      <xdr:spPr bwMode="auto">
        <a:xfrm flipH="1">
          <a:off x="4257675" y="18611850"/>
          <a:ext cx="619125" cy="533400"/>
        </a:xfrm>
        <a:prstGeom prst="rightArrow">
          <a:avLst>
            <a:gd name="adj1" fmla="val 60000"/>
            <a:gd name="adj2" fmla="val 18571"/>
          </a:avLst>
        </a:prstGeom>
        <a:solidFill>
          <a:srgbClr val="FFFFFF"/>
        </a:solidFill>
        <a:ln w="9525">
          <a:solidFill>
            <a:srgbClr val="000000"/>
          </a:solidFill>
          <a:miter lim="800000"/>
          <a:headEnd/>
          <a:tailEnd/>
        </a:ln>
      </xdr:spPr>
      <xdr:txBody>
        <a:bodyPr vertOverflow="clip" wrap="square" lIns="0" tIns="0" rIns="0" bIns="0" anchor="ctr" upright="1"/>
        <a:lstStyle/>
        <a:p>
          <a:pPr algn="l" rtl="0">
            <a:defRPr sz="1000"/>
          </a:pPr>
          <a:r>
            <a:rPr lang="en-US" sz="800" b="0" i="0" u="none" strike="noStrike" baseline="0">
              <a:solidFill>
                <a:srgbClr val="000000"/>
              </a:solidFill>
              <a:latin typeface="Arial Narrow"/>
            </a:rPr>
            <a:t>To Previous Section</a:t>
          </a:r>
        </a:p>
      </xdr:txBody>
    </xdr:sp>
    <xdr:clientData fPrintsWithSheet="0"/>
  </xdr:twoCellAnchor>
  <xdr:twoCellAnchor>
    <xdr:from>
      <xdr:col>32</xdr:col>
      <xdr:colOff>238125</xdr:colOff>
      <xdr:row>86</xdr:row>
      <xdr:rowOff>114300</xdr:rowOff>
    </xdr:from>
    <xdr:to>
      <xdr:col>33</xdr:col>
      <xdr:colOff>76200</xdr:colOff>
      <xdr:row>90</xdr:row>
      <xdr:rowOff>0</xdr:rowOff>
    </xdr:to>
    <xdr:sp macro="" textlink="">
      <xdr:nvSpPr>
        <xdr:cNvPr id="4102" name="AutoShape 6">
          <a:hlinkClick xmlns:r="http://schemas.openxmlformats.org/officeDocument/2006/relationships" r:id="rId2"/>
          <a:extLst>
            <a:ext uri="{FF2B5EF4-FFF2-40B4-BE49-F238E27FC236}">
              <a16:creationId xmlns:a16="http://schemas.microsoft.com/office/drawing/2014/main" id="{00000000-0008-0000-0300-000006100000}"/>
            </a:ext>
          </a:extLst>
        </xdr:cNvPr>
        <xdr:cNvSpPr>
          <a:spLocks noChangeArrowheads="1"/>
        </xdr:cNvSpPr>
      </xdr:nvSpPr>
      <xdr:spPr bwMode="auto">
        <a:xfrm>
          <a:off x="12515850" y="23964900"/>
          <a:ext cx="552450" cy="533400"/>
        </a:xfrm>
        <a:prstGeom prst="rightArrow">
          <a:avLst>
            <a:gd name="adj1" fmla="val 60000"/>
            <a:gd name="adj2" fmla="val 16571"/>
          </a:avLst>
        </a:prstGeom>
        <a:solidFill>
          <a:srgbClr val="FFFFFF"/>
        </a:solidFill>
        <a:ln w="9525">
          <a:solidFill>
            <a:srgbClr val="000000"/>
          </a:solidFill>
          <a:miter lim="800000"/>
          <a:headEnd/>
          <a:tailEnd/>
        </a:ln>
      </xdr:spPr>
      <xdr:txBody>
        <a:bodyPr vertOverflow="clip" wrap="square" lIns="0" tIns="0" rIns="0" bIns="0" anchor="ctr" upright="1"/>
        <a:lstStyle/>
        <a:p>
          <a:pPr algn="r" rtl="0">
            <a:defRPr sz="1000"/>
          </a:pPr>
          <a:r>
            <a:rPr lang="en-US" sz="800" b="0" i="0" u="none" strike="noStrike" baseline="0">
              <a:solidFill>
                <a:srgbClr val="000000"/>
              </a:solidFill>
              <a:latin typeface="Arial Narrow"/>
            </a:rPr>
            <a:t>To Next Section</a:t>
          </a:r>
        </a:p>
      </xdr:txBody>
    </xdr:sp>
    <xdr:clientData fPrintsWithSheet="0"/>
  </xdr:twoCellAnchor>
  <xdr:twoCellAnchor>
    <xdr:from>
      <xdr:col>10</xdr:col>
      <xdr:colOff>123825</xdr:colOff>
      <xdr:row>9</xdr:row>
      <xdr:rowOff>0</xdr:rowOff>
    </xdr:from>
    <xdr:to>
      <xdr:col>10</xdr:col>
      <xdr:colOff>1409700</xdr:colOff>
      <xdr:row>9</xdr:row>
      <xdr:rowOff>371475</xdr:rowOff>
    </xdr:to>
    <xdr:sp macro="" textlink="">
      <xdr:nvSpPr>
        <xdr:cNvPr id="6" name="Rectangle 5">
          <a:extLst>
            <a:ext uri="{FF2B5EF4-FFF2-40B4-BE49-F238E27FC236}">
              <a16:creationId xmlns:a16="http://schemas.microsoft.com/office/drawing/2014/main" id="{00000000-0008-0000-0300-000006000000}"/>
            </a:ext>
          </a:extLst>
        </xdr:cNvPr>
        <xdr:cNvSpPr/>
      </xdr:nvSpPr>
      <xdr:spPr bwMode="auto">
        <a:xfrm>
          <a:off x="6143625" y="1695450"/>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'23</a:t>
          </a:r>
          <a:r>
            <a:rPr lang="en-US" sz="900" b="1" i="1" baseline="0">
              <a:solidFill>
                <a:schemeClr val="bg1"/>
              </a:solidFill>
              <a:latin typeface="Arial Narrow" panose="020B0606020202030204" pitchFamily="34" charset="0"/>
            </a:rPr>
            <a:t> SEFA</a:t>
          </a:r>
          <a:r>
            <a:rPr lang="en-US" sz="900" b="1" i="1">
              <a:solidFill>
                <a:schemeClr val="bg1"/>
              </a:solidFill>
              <a:latin typeface="Arial Narrow" panose="020B0606020202030204" pitchFamily="34" charset="0"/>
            </a:rPr>
            <a:t>:</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 1, Table</a:t>
          </a:r>
          <a:r>
            <a:rPr lang="en-US" sz="900" b="1" i="0" baseline="0">
              <a:solidFill>
                <a:schemeClr val="bg1"/>
              </a:solidFill>
              <a:latin typeface="Arial Narrow" panose="020B0606020202030204" pitchFamily="34" charset="0"/>
            </a:rPr>
            <a:t> 2, Table 3</a:t>
          </a:r>
          <a:endParaRPr lang="en-US" sz="900" b="1" i="0">
            <a:solidFill>
              <a:schemeClr val="bg1"/>
            </a:solidFill>
            <a:latin typeface="Arial Narrow" panose="020B0606020202030204" pitchFamily="34" charset="0"/>
          </a:endParaRPr>
        </a:p>
      </xdr:txBody>
    </xdr:sp>
    <xdr:clientData/>
  </xdr:twoCellAnchor>
  <xdr:twoCellAnchor>
    <xdr:from>
      <xdr:col>10</xdr:col>
      <xdr:colOff>104775</xdr:colOff>
      <xdr:row>27</xdr:row>
      <xdr:rowOff>76200</xdr:rowOff>
    </xdr:from>
    <xdr:to>
      <xdr:col>10</xdr:col>
      <xdr:colOff>1390650</xdr:colOff>
      <xdr:row>27</xdr:row>
      <xdr:rowOff>447675</xdr:rowOff>
    </xdr:to>
    <xdr:sp macro="" textlink="">
      <xdr:nvSpPr>
        <xdr:cNvPr id="7" name="Rectangle 6">
          <a:extLst>
            <a:ext uri="{FF2B5EF4-FFF2-40B4-BE49-F238E27FC236}">
              <a16:creationId xmlns:a16="http://schemas.microsoft.com/office/drawing/2014/main" id="{00000000-0008-0000-0300-000007000000}"/>
            </a:ext>
          </a:extLst>
        </xdr:cNvPr>
        <xdr:cNvSpPr/>
      </xdr:nvSpPr>
      <xdr:spPr bwMode="auto">
        <a:xfrm>
          <a:off x="6124575" y="4486275"/>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'23</a:t>
          </a:r>
          <a:r>
            <a:rPr lang="en-US" sz="900" b="1" i="1" baseline="0">
              <a:solidFill>
                <a:schemeClr val="bg1"/>
              </a:solidFill>
              <a:latin typeface="Arial Narrow" panose="020B0606020202030204" pitchFamily="34" charset="0"/>
            </a:rPr>
            <a:t> S</a:t>
          </a:r>
          <a:r>
            <a:rPr lang="en-US" sz="900" b="1" i="1">
              <a:solidFill>
                <a:schemeClr val="bg1"/>
              </a:solidFill>
              <a:latin typeface="Arial Narrow" panose="020B0606020202030204" pitchFamily="34" charset="0"/>
            </a:rPr>
            <a:t>EFA:</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4</a:t>
          </a:r>
          <a:endParaRPr lang="en-US" sz="900" b="1" i="0">
            <a:solidFill>
              <a:schemeClr val="bg1"/>
            </a:solidFill>
            <a:latin typeface="Arial Narrow" panose="020B0606020202030204" pitchFamily="34" charset="0"/>
          </a:endParaRPr>
        </a:p>
      </xdr:txBody>
    </xdr:sp>
    <xdr:clientData/>
  </xdr:twoCellAnchor>
  <xdr:twoCellAnchor>
    <xdr:from>
      <xdr:col>10</xdr:col>
      <xdr:colOff>76200</xdr:colOff>
      <xdr:row>48</xdr:row>
      <xdr:rowOff>142875</xdr:rowOff>
    </xdr:from>
    <xdr:to>
      <xdr:col>10</xdr:col>
      <xdr:colOff>1362075</xdr:colOff>
      <xdr:row>49</xdr:row>
      <xdr:rowOff>352425</xdr:rowOff>
    </xdr:to>
    <xdr:sp macro="" textlink="">
      <xdr:nvSpPr>
        <xdr:cNvPr id="11" name="Rectangle 10">
          <a:extLst>
            <a:ext uri="{FF2B5EF4-FFF2-40B4-BE49-F238E27FC236}">
              <a16:creationId xmlns:a16="http://schemas.microsoft.com/office/drawing/2014/main" id="{00000000-0008-0000-0300-00000B000000}"/>
            </a:ext>
          </a:extLst>
        </xdr:cNvPr>
        <xdr:cNvSpPr/>
      </xdr:nvSpPr>
      <xdr:spPr bwMode="auto">
        <a:xfrm>
          <a:off x="6096000" y="14144625"/>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a:t>
          </a:r>
          <a:r>
            <a:rPr lang="en-US" sz="900" b="1" i="1" baseline="0">
              <a:solidFill>
                <a:schemeClr val="bg1"/>
              </a:solidFill>
              <a:latin typeface="Arial Narrow" panose="020B0606020202030204" pitchFamily="34" charset="0"/>
            </a:rPr>
            <a:t> '23 SEFA</a:t>
          </a:r>
          <a:r>
            <a:rPr lang="en-US" sz="900" b="1" i="1">
              <a:solidFill>
                <a:schemeClr val="bg1"/>
              </a:solidFill>
              <a:latin typeface="Arial Narrow" panose="020B0606020202030204" pitchFamily="34" charset="0"/>
            </a:rPr>
            <a:t>:</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10</a:t>
          </a:r>
          <a:endParaRPr lang="en-US" sz="900" b="1" i="0">
            <a:solidFill>
              <a:schemeClr val="bg1"/>
            </a:solidFill>
            <a:latin typeface="Arial Narrow" panose="020B0606020202030204" pitchFamily="34" charset="0"/>
          </a:endParaRPr>
        </a:p>
      </xdr:txBody>
    </xdr:sp>
    <xdr:clientData/>
  </xdr:twoCellAnchor>
  <xdr:twoCellAnchor>
    <xdr:from>
      <xdr:col>10</xdr:col>
      <xdr:colOff>76200</xdr:colOff>
      <xdr:row>54</xdr:row>
      <xdr:rowOff>142875</xdr:rowOff>
    </xdr:from>
    <xdr:to>
      <xdr:col>10</xdr:col>
      <xdr:colOff>1362075</xdr:colOff>
      <xdr:row>55</xdr:row>
      <xdr:rowOff>352425</xdr:rowOff>
    </xdr:to>
    <xdr:sp macro="" textlink="">
      <xdr:nvSpPr>
        <xdr:cNvPr id="12" name="Rectangle 11">
          <a:extLst>
            <a:ext uri="{FF2B5EF4-FFF2-40B4-BE49-F238E27FC236}">
              <a16:creationId xmlns:a16="http://schemas.microsoft.com/office/drawing/2014/main" id="{00000000-0008-0000-0300-00000C000000}"/>
            </a:ext>
          </a:extLst>
        </xdr:cNvPr>
        <xdr:cNvSpPr/>
      </xdr:nvSpPr>
      <xdr:spPr bwMode="auto">
        <a:xfrm>
          <a:off x="6096000" y="15859125"/>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'23 SEFA:</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10</a:t>
          </a:r>
          <a:endParaRPr lang="en-US" sz="900" b="1" i="0">
            <a:solidFill>
              <a:schemeClr val="bg1"/>
            </a:solidFill>
            <a:latin typeface="Arial Narrow" panose="020B0606020202030204" pitchFamily="34" charset="0"/>
          </a:endParaRPr>
        </a:p>
      </xdr:txBody>
    </xdr:sp>
    <xdr:clientData/>
  </xdr:twoCellAnchor>
  <xdr:twoCellAnchor>
    <xdr:from>
      <xdr:col>10</xdr:col>
      <xdr:colOff>76200</xdr:colOff>
      <xdr:row>73</xdr:row>
      <xdr:rowOff>123825</xdr:rowOff>
    </xdr:from>
    <xdr:to>
      <xdr:col>10</xdr:col>
      <xdr:colOff>1362075</xdr:colOff>
      <xdr:row>74</xdr:row>
      <xdr:rowOff>352425</xdr:rowOff>
    </xdr:to>
    <xdr:sp macro="" textlink="">
      <xdr:nvSpPr>
        <xdr:cNvPr id="13" name="Rectangle 12">
          <a:extLst>
            <a:ext uri="{FF2B5EF4-FFF2-40B4-BE49-F238E27FC236}">
              <a16:creationId xmlns:a16="http://schemas.microsoft.com/office/drawing/2014/main" id="{00000000-0008-0000-0300-00000D000000}"/>
            </a:ext>
          </a:extLst>
        </xdr:cNvPr>
        <xdr:cNvSpPr/>
      </xdr:nvSpPr>
      <xdr:spPr bwMode="auto">
        <a:xfrm>
          <a:off x="6096000" y="17049750"/>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'23 SEFA:</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10</a:t>
          </a:r>
          <a:endParaRPr lang="en-US" sz="900" b="1" i="0">
            <a:solidFill>
              <a:schemeClr val="bg1"/>
            </a:solidFill>
            <a:latin typeface="Arial Narrow" panose="020B060602020203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85725</xdr:colOff>
      <xdr:row>84</xdr:row>
      <xdr:rowOff>114300</xdr:rowOff>
    </xdr:from>
    <xdr:to>
      <xdr:col>10</xdr:col>
      <xdr:colOff>428625</xdr:colOff>
      <xdr:row>88</xdr:row>
      <xdr:rowOff>0</xdr:rowOff>
    </xdr:to>
    <xdr:sp macro="" textlink="">
      <xdr:nvSpPr>
        <xdr:cNvPr id="5123" name="AutoShape 3">
          <a:hlinkClick xmlns:r="http://schemas.openxmlformats.org/officeDocument/2006/relationships" r:id="rId1"/>
          <a:extLst>
            <a:ext uri="{FF2B5EF4-FFF2-40B4-BE49-F238E27FC236}">
              <a16:creationId xmlns:a16="http://schemas.microsoft.com/office/drawing/2014/main" id="{00000000-0008-0000-0500-000003140000}"/>
            </a:ext>
          </a:extLst>
        </xdr:cNvPr>
        <xdr:cNvSpPr>
          <a:spLocks noChangeArrowheads="1"/>
        </xdr:cNvSpPr>
      </xdr:nvSpPr>
      <xdr:spPr bwMode="auto">
        <a:xfrm flipH="1">
          <a:off x="4667250" y="17325975"/>
          <a:ext cx="619125" cy="533400"/>
        </a:xfrm>
        <a:prstGeom prst="rightArrow">
          <a:avLst>
            <a:gd name="adj1" fmla="val 60000"/>
            <a:gd name="adj2" fmla="val 18571"/>
          </a:avLst>
        </a:prstGeom>
        <a:solidFill>
          <a:srgbClr val="FFFFFF"/>
        </a:solidFill>
        <a:ln w="9525">
          <a:solidFill>
            <a:srgbClr val="000000"/>
          </a:solidFill>
          <a:miter lim="800000"/>
          <a:headEnd/>
          <a:tailEnd/>
        </a:ln>
      </xdr:spPr>
      <xdr:txBody>
        <a:bodyPr vertOverflow="clip" wrap="square" lIns="0" tIns="0" rIns="0" bIns="0" anchor="ctr" upright="1"/>
        <a:lstStyle/>
        <a:p>
          <a:pPr algn="l" rtl="0">
            <a:defRPr sz="1000"/>
          </a:pPr>
          <a:r>
            <a:rPr lang="en-US" sz="800" b="0" i="0" u="none" strike="noStrike" baseline="0">
              <a:solidFill>
                <a:srgbClr val="000000"/>
              </a:solidFill>
              <a:latin typeface="Arial Narrow"/>
            </a:rPr>
            <a:t>To Previous Section</a:t>
          </a:r>
        </a:p>
      </xdr:txBody>
    </xdr:sp>
    <xdr:clientData fPrintsWithSheet="0"/>
  </xdr:twoCellAnchor>
  <xdr:twoCellAnchor>
    <xdr:from>
      <xdr:col>24</xdr:col>
      <xdr:colOff>47625</xdr:colOff>
      <xdr:row>84</xdr:row>
      <xdr:rowOff>104775</xdr:rowOff>
    </xdr:from>
    <xdr:to>
      <xdr:col>24</xdr:col>
      <xdr:colOff>600075</xdr:colOff>
      <xdr:row>87</xdr:row>
      <xdr:rowOff>152400</xdr:rowOff>
    </xdr:to>
    <xdr:sp macro="" textlink="">
      <xdr:nvSpPr>
        <xdr:cNvPr id="5124" name="AutoShape 4">
          <a:hlinkClick xmlns:r="http://schemas.openxmlformats.org/officeDocument/2006/relationships" r:id="rId2"/>
          <a:extLst>
            <a:ext uri="{FF2B5EF4-FFF2-40B4-BE49-F238E27FC236}">
              <a16:creationId xmlns:a16="http://schemas.microsoft.com/office/drawing/2014/main" id="{00000000-0008-0000-0500-000004140000}"/>
            </a:ext>
          </a:extLst>
        </xdr:cNvPr>
        <xdr:cNvSpPr>
          <a:spLocks noChangeArrowheads="1"/>
        </xdr:cNvSpPr>
      </xdr:nvSpPr>
      <xdr:spPr bwMode="auto">
        <a:xfrm>
          <a:off x="10048875" y="17316450"/>
          <a:ext cx="552450" cy="533400"/>
        </a:xfrm>
        <a:prstGeom prst="rightArrow">
          <a:avLst>
            <a:gd name="adj1" fmla="val 60000"/>
            <a:gd name="adj2" fmla="val 16571"/>
          </a:avLst>
        </a:prstGeom>
        <a:solidFill>
          <a:srgbClr val="FFFFFF"/>
        </a:solidFill>
        <a:ln w="9525">
          <a:solidFill>
            <a:srgbClr val="000000"/>
          </a:solidFill>
          <a:miter lim="800000"/>
          <a:headEnd/>
          <a:tailEnd/>
        </a:ln>
      </xdr:spPr>
      <xdr:txBody>
        <a:bodyPr vertOverflow="clip" wrap="square" lIns="0" tIns="0" rIns="0" bIns="0" anchor="ctr" upright="1"/>
        <a:lstStyle/>
        <a:p>
          <a:pPr algn="r" rtl="0">
            <a:defRPr sz="1000"/>
          </a:pPr>
          <a:r>
            <a:rPr lang="en-US" sz="800" b="0" i="0" u="none" strike="noStrike" baseline="0">
              <a:solidFill>
                <a:srgbClr val="000000"/>
              </a:solidFill>
              <a:latin typeface="Arial Narrow"/>
            </a:rPr>
            <a:t>To Next Section</a:t>
          </a:r>
        </a:p>
      </xdr:txBody>
    </xdr:sp>
    <xdr:clientData fPrintsWithSheet="0"/>
  </xdr:twoCellAnchor>
  <xdr:twoCellAnchor>
    <xdr:from>
      <xdr:col>23</xdr:col>
      <xdr:colOff>19055</xdr:colOff>
      <xdr:row>16</xdr:row>
      <xdr:rowOff>123825</xdr:rowOff>
    </xdr:from>
    <xdr:to>
      <xdr:col>24</xdr:col>
      <xdr:colOff>66675</xdr:colOff>
      <xdr:row>16</xdr:row>
      <xdr:rowOff>123828</xdr:rowOff>
    </xdr:to>
    <xdr:cxnSp macro="">
      <xdr:nvCxnSpPr>
        <xdr:cNvPr id="4" name="Straight Arrow Connector 3">
          <a:extLst>
            <a:ext uri="{FF2B5EF4-FFF2-40B4-BE49-F238E27FC236}">
              <a16:creationId xmlns:a16="http://schemas.microsoft.com/office/drawing/2014/main" id="{00000000-0008-0000-0500-000004000000}"/>
            </a:ext>
          </a:extLst>
        </xdr:cNvPr>
        <xdr:cNvCxnSpPr/>
      </xdr:nvCxnSpPr>
      <xdr:spPr bwMode="auto">
        <a:xfrm flipH="1">
          <a:off x="11153780" y="3724275"/>
          <a:ext cx="152395" cy="3"/>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23</xdr:col>
      <xdr:colOff>104772</xdr:colOff>
      <xdr:row>16</xdr:row>
      <xdr:rowOff>19049</xdr:rowOff>
    </xdr:from>
    <xdr:to>
      <xdr:col>27</xdr:col>
      <xdr:colOff>0</xdr:colOff>
      <xdr:row>20</xdr:row>
      <xdr:rowOff>133350</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11239497" y="3619499"/>
          <a:ext cx="1028703" cy="1238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i="1">
              <a:latin typeface="Arial" pitchFamily="34" charset="0"/>
              <a:cs typeface="Arial" pitchFamily="34" charset="0"/>
            </a:rPr>
            <a:t>NOTE:</a:t>
          </a:r>
          <a:r>
            <a:rPr lang="en-US" sz="800" b="1" i="1" baseline="0">
              <a:latin typeface="Arial" pitchFamily="34" charset="0"/>
              <a:cs typeface="Arial" pitchFamily="34" charset="0"/>
            </a:rPr>
            <a:t> </a:t>
          </a:r>
        </a:p>
        <a:p>
          <a:r>
            <a:rPr lang="en-US" sz="800" i="1">
              <a:latin typeface="Arial" pitchFamily="34" charset="0"/>
              <a:cs typeface="Arial" pitchFamily="34" charset="0"/>
            </a:rPr>
            <a:t>Data</a:t>
          </a:r>
          <a:r>
            <a:rPr lang="en-US" sz="800" i="1" baseline="0">
              <a:latin typeface="Arial" pitchFamily="34" charset="0"/>
              <a:cs typeface="Arial" pitchFamily="34" charset="0"/>
            </a:rPr>
            <a:t> entered here should be a positive number, which will be subtracted from the total.</a:t>
          </a:r>
          <a:endParaRPr lang="en-US" sz="800" i="1">
            <a:latin typeface="Arial" pitchFamily="34" charset="0"/>
            <a:cs typeface="Arial" pitchFamily="34" charset="0"/>
          </a:endParaRPr>
        </a:p>
      </xdr:txBody>
    </xdr:sp>
    <xdr:clientData/>
  </xdr:twoCellAnchor>
  <xdr:twoCellAnchor>
    <xdr:from>
      <xdr:col>23</xdr:col>
      <xdr:colOff>19050</xdr:colOff>
      <xdr:row>72</xdr:row>
      <xdr:rowOff>95250</xdr:rowOff>
    </xdr:from>
    <xdr:to>
      <xdr:col>24</xdr:col>
      <xdr:colOff>76196</xdr:colOff>
      <xdr:row>72</xdr:row>
      <xdr:rowOff>104778</xdr:rowOff>
    </xdr:to>
    <xdr:cxnSp macro="">
      <xdr:nvCxnSpPr>
        <xdr:cNvPr id="18" name="Straight Arrow Connector 17">
          <a:extLst>
            <a:ext uri="{FF2B5EF4-FFF2-40B4-BE49-F238E27FC236}">
              <a16:creationId xmlns:a16="http://schemas.microsoft.com/office/drawing/2014/main" id="{00000000-0008-0000-0500-000012000000}"/>
            </a:ext>
          </a:extLst>
        </xdr:cNvPr>
        <xdr:cNvCxnSpPr/>
      </xdr:nvCxnSpPr>
      <xdr:spPr bwMode="auto">
        <a:xfrm flipH="1">
          <a:off x="11153775" y="17202150"/>
          <a:ext cx="161921" cy="9528"/>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24</xdr:col>
      <xdr:colOff>19043</xdr:colOff>
      <xdr:row>70</xdr:row>
      <xdr:rowOff>276224</xdr:rowOff>
    </xdr:from>
    <xdr:to>
      <xdr:col>25</xdr:col>
      <xdr:colOff>142872</xdr:colOff>
      <xdr:row>74</xdr:row>
      <xdr:rowOff>114300</xdr:rowOff>
    </xdr:to>
    <xdr:sp macro="" textlink="">
      <xdr:nvSpPr>
        <xdr:cNvPr id="19" name="TextBox 18">
          <a:extLst>
            <a:ext uri="{FF2B5EF4-FFF2-40B4-BE49-F238E27FC236}">
              <a16:creationId xmlns:a16="http://schemas.microsoft.com/office/drawing/2014/main" id="{00000000-0008-0000-0500-000013000000}"/>
            </a:ext>
          </a:extLst>
        </xdr:cNvPr>
        <xdr:cNvSpPr txBox="1"/>
      </xdr:nvSpPr>
      <xdr:spPr>
        <a:xfrm>
          <a:off x="11258543" y="16459199"/>
          <a:ext cx="838204" cy="1200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i="1">
              <a:latin typeface="Arial" pitchFamily="34" charset="0"/>
              <a:cs typeface="Arial" pitchFamily="34" charset="0"/>
            </a:rPr>
            <a:t>NOTE:</a:t>
          </a:r>
          <a:r>
            <a:rPr lang="en-US" sz="800" b="1" i="1" baseline="0">
              <a:latin typeface="Arial" pitchFamily="34" charset="0"/>
              <a:cs typeface="Arial" pitchFamily="34" charset="0"/>
            </a:rPr>
            <a:t> </a:t>
          </a:r>
        </a:p>
        <a:p>
          <a:r>
            <a:rPr lang="en-US" sz="800" i="1">
              <a:latin typeface="Arial" pitchFamily="34" charset="0"/>
              <a:cs typeface="Arial" pitchFamily="34" charset="0"/>
            </a:rPr>
            <a:t>Data</a:t>
          </a:r>
          <a:r>
            <a:rPr lang="en-US" sz="800" i="1" baseline="0">
              <a:latin typeface="Arial" pitchFamily="34" charset="0"/>
              <a:cs typeface="Arial" pitchFamily="34" charset="0"/>
            </a:rPr>
            <a:t> entered here should be a positive number, which will be subtracted from the total.</a:t>
          </a:r>
          <a:endParaRPr lang="en-US" sz="800" i="1">
            <a:latin typeface="Arial" pitchFamily="34" charset="0"/>
            <a:cs typeface="Arial" pitchFamily="34" charset="0"/>
          </a:endParaRPr>
        </a:p>
      </xdr:txBody>
    </xdr:sp>
    <xdr:clientData/>
  </xdr:twoCellAnchor>
  <xdr:twoCellAnchor>
    <xdr:from>
      <xdr:col>24</xdr:col>
      <xdr:colOff>38096</xdr:colOff>
      <xdr:row>22</xdr:row>
      <xdr:rowOff>9525</xdr:rowOff>
    </xdr:from>
    <xdr:to>
      <xdr:col>27</xdr:col>
      <xdr:colOff>0</xdr:colOff>
      <xdr:row>32</xdr:row>
      <xdr:rowOff>57150</xdr:rowOff>
    </xdr:to>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11277596" y="4895850"/>
          <a:ext cx="990603" cy="2514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i="1">
              <a:latin typeface="Arial" pitchFamily="34" charset="0"/>
              <a:cs typeface="Arial" pitchFamily="34" charset="0"/>
            </a:rPr>
            <a:t>NOTE:</a:t>
          </a:r>
          <a:r>
            <a:rPr lang="en-US" sz="800" b="1" i="1" baseline="0">
              <a:latin typeface="Arial" pitchFamily="34" charset="0"/>
              <a:cs typeface="Arial" pitchFamily="34" charset="0"/>
            </a:rPr>
            <a:t> </a:t>
          </a:r>
        </a:p>
        <a:p>
          <a:r>
            <a:rPr lang="en-US" sz="800" i="1">
              <a:latin typeface="Arial" pitchFamily="34" charset="0"/>
              <a:cs typeface="Arial" pitchFamily="34" charset="0"/>
            </a:rPr>
            <a:t>Please use inter-company borrowings when your equipment finance business doesn’t raise debt directly in the market, but relies on debt raised by its parent or other groups within the company.  This should represent the debt assigned to equipment finance deals.</a:t>
          </a:r>
        </a:p>
      </xdr:txBody>
    </xdr:sp>
    <xdr:clientData/>
  </xdr:twoCellAnchor>
  <xdr:twoCellAnchor>
    <xdr:from>
      <xdr:col>23</xdr:col>
      <xdr:colOff>19054</xdr:colOff>
      <xdr:row>25</xdr:row>
      <xdr:rowOff>104775</xdr:rowOff>
    </xdr:from>
    <xdr:to>
      <xdr:col>24</xdr:col>
      <xdr:colOff>76200</xdr:colOff>
      <xdr:row>25</xdr:row>
      <xdr:rowOff>114303</xdr:rowOff>
    </xdr:to>
    <xdr:cxnSp macro="">
      <xdr:nvCxnSpPr>
        <xdr:cNvPr id="9" name="Straight Arrow Connector 8">
          <a:extLst>
            <a:ext uri="{FF2B5EF4-FFF2-40B4-BE49-F238E27FC236}">
              <a16:creationId xmlns:a16="http://schemas.microsoft.com/office/drawing/2014/main" id="{00000000-0008-0000-0500-000009000000}"/>
            </a:ext>
          </a:extLst>
        </xdr:cNvPr>
        <xdr:cNvCxnSpPr/>
      </xdr:nvCxnSpPr>
      <xdr:spPr bwMode="auto">
        <a:xfrm flipH="1">
          <a:off x="11153779" y="5953125"/>
          <a:ext cx="161921" cy="9528"/>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24</xdr:col>
      <xdr:colOff>0</xdr:colOff>
      <xdr:row>10</xdr:row>
      <xdr:rowOff>76201</xdr:rowOff>
    </xdr:from>
    <xdr:to>
      <xdr:col>26</xdr:col>
      <xdr:colOff>47625</xdr:colOff>
      <xdr:row>16</xdr:row>
      <xdr:rowOff>38100</xdr:rowOff>
    </xdr:to>
    <xdr:sp macro="" textlink="">
      <xdr:nvSpPr>
        <xdr:cNvPr id="13" name="TextBox 12">
          <a:extLst>
            <a:ext uri="{FF2B5EF4-FFF2-40B4-BE49-F238E27FC236}">
              <a16:creationId xmlns:a16="http://schemas.microsoft.com/office/drawing/2014/main" id="{00000000-0008-0000-0500-00000D000000}"/>
            </a:ext>
          </a:extLst>
        </xdr:cNvPr>
        <xdr:cNvSpPr txBox="1"/>
      </xdr:nvSpPr>
      <xdr:spPr>
        <a:xfrm>
          <a:off x="11239500" y="2028826"/>
          <a:ext cx="1000125" cy="160972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i="1">
              <a:latin typeface="Arial" pitchFamily="34" charset="0"/>
              <a:cs typeface="Arial" pitchFamily="34" charset="0"/>
            </a:rPr>
            <a:t>NOTE:</a:t>
          </a:r>
          <a:r>
            <a:rPr lang="en-US" sz="800" b="1" i="1" baseline="0">
              <a:latin typeface="Arial" pitchFamily="34" charset="0"/>
              <a:cs typeface="Arial" pitchFamily="34" charset="0"/>
            </a:rPr>
            <a:t> </a:t>
          </a:r>
        </a:p>
        <a:p>
          <a:r>
            <a:rPr lang="en-US" sz="800" i="1">
              <a:latin typeface="Arial" pitchFamily="34" charset="0"/>
              <a:cs typeface="Arial" pitchFamily="34" charset="0"/>
            </a:rPr>
            <a:t>Your financial statements </a:t>
          </a:r>
          <a:r>
            <a:rPr lang="en-US" sz="800" i="1" baseline="0">
              <a:latin typeface="Arial" pitchFamily="34" charset="0"/>
              <a:cs typeface="Arial" pitchFamily="34" charset="0"/>
            </a:rPr>
            <a:t>should reflect  your equipment  lease &amp; loan portfolio, excluding wholesale floorplanning, real estate leases &amp; other commercial financing.</a:t>
          </a:r>
          <a:endParaRPr lang="en-US" sz="800" i="1">
            <a:latin typeface="Arial" pitchFamily="34" charset="0"/>
            <a:cs typeface="Arial" pitchFamily="34" charset="0"/>
          </a:endParaRPr>
        </a:p>
      </xdr:txBody>
    </xdr:sp>
    <xdr:clientData/>
  </xdr:twoCellAnchor>
  <xdr:twoCellAnchor>
    <xdr:from>
      <xdr:col>23</xdr:col>
      <xdr:colOff>9527</xdr:colOff>
      <xdr:row>14</xdr:row>
      <xdr:rowOff>190500</xdr:rowOff>
    </xdr:from>
    <xdr:to>
      <xdr:col>24</xdr:col>
      <xdr:colOff>47625</xdr:colOff>
      <xdr:row>14</xdr:row>
      <xdr:rowOff>190501</xdr:rowOff>
    </xdr:to>
    <xdr:cxnSp macro="">
      <xdr:nvCxnSpPr>
        <xdr:cNvPr id="10" name="Straight Arrow Connector 9">
          <a:extLst>
            <a:ext uri="{FF2B5EF4-FFF2-40B4-BE49-F238E27FC236}">
              <a16:creationId xmlns:a16="http://schemas.microsoft.com/office/drawing/2014/main" id="{00000000-0008-0000-0500-00000A000000}"/>
            </a:ext>
          </a:extLst>
        </xdr:cNvPr>
        <xdr:cNvCxnSpPr/>
      </xdr:nvCxnSpPr>
      <xdr:spPr bwMode="auto">
        <a:xfrm flipH="1">
          <a:off x="11144252" y="2990850"/>
          <a:ext cx="142873" cy="1"/>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24</xdr:col>
      <xdr:colOff>9525</xdr:colOff>
      <xdr:row>47</xdr:row>
      <xdr:rowOff>152401</xdr:rowOff>
    </xdr:from>
    <xdr:to>
      <xdr:col>26</xdr:col>
      <xdr:colOff>38100</xdr:colOff>
      <xdr:row>53</xdr:row>
      <xdr:rowOff>152400</xdr:rowOff>
    </xdr:to>
    <xdr:sp macro="" textlink="">
      <xdr:nvSpPr>
        <xdr:cNvPr id="24" name="TextBox 23">
          <a:extLst>
            <a:ext uri="{FF2B5EF4-FFF2-40B4-BE49-F238E27FC236}">
              <a16:creationId xmlns:a16="http://schemas.microsoft.com/office/drawing/2014/main" id="{00000000-0008-0000-0500-000018000000}"/>
            </a:ext>
          </a:extLst>
        </xdr:cNvPr>
        <xdr:cNvSpPr txBox="1"/>
      </xdr:nvSpPr>
      <xdr:spPr>
        <a:xfrm>
          <a:off x="11249025" y="10791826"/>
          <a:ext cx="981075" cy="218122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i="1">
              <a:latin typeface="Arial" pitchFamily="34" charset="0"/>
              <a:cs typeface="Arial" pitchFamily="34" charset="0"/>
            </a:rPr>
            <a:t>NOTE:</a:t>
          </a:r>
          <a:r>
            <a:rPr lang="en-US" sz="800" b="1" i="1" baseline="0">
              <a:latin typeface="Arial" pitchFamily="34" charset="0"/>
              <a:cs typeface="Arial" pitchFamily="34" charset="0"/>
            </a:rPr>
            <a:t> </a:t>
          </a:r>
        </a:p>
        <a:p>
          <a:r>
            <a:rPr lang="en-US" sz="800" i="1">
              <a:latin typeface="Arial" pitchFamily="34" charset="0"/>
              <a:cs typeface="Arial" pitchFamily="34" charset="0"/>
            </a:rPr>
            <a:t>Your financial statements </a:t>
          </a:r>
          <a:r>
            <a:rPr lang="en-US" sz="800" i="1" baseline="0">
              <a:latin typeface="Arial" pitchFamily="34" charset="0"/>
              <a:cs typeface="Arial" pitchFamily="34" charset="0"/>
            </a:rPr>
            <a:t>should reflect  your equipment  lease &amp; loan portfolio, excluding wholesale floorplanning, real estate leases &amp; other commercial financing.</a:t>
          </a:r>
          <a:endParaRPr lang="en-US" sz="800" i="1">
            <a:latin typeface="Arial" pitchFamily="34" charset="0"/>
            <a:cs typeface="Arial" pitchFamily="34" charset="0"/>
          </a:endParaRPr>
        </a:p>
      </xdr:txBody>
    </xdr:sp>
    <xdr:clientData/>
  </xdr:twoCellAnchor>
  <xdr:twoCellAnchor>
    <xdr:from>
      <xdr:col>23</xdr:col>
      <xdr:colOff>19050</xdr:colOff>
      <xdr:row>50</xdr:row>
      <xdr:rowOff>342900</xdr:rowOff>
    </xdr:from>
    <xdr:to>
      <xdr:col>24</xdr:col>
      <xdr:colOff>47625</xdr:colOff>
      <xdr:row>50</xdr:row>
      <xdr:rowOff>342900</xdr:rowOff>
    </xdr:to>
    <xdr:cxnSp macro="">
      <xdr:nvCxnSpPr>
        <xdr:cNvPr id="25" name="Straight Arrow Connector 24">
          <a:extLst>
            <a:ext uri="{FF2B5EF4-FFF2-40B4-BE49-F238E27FC236}">
              <a16:creationId xmlns:a16="http://schemas.microsoft.com/office/drawing/2014/main" id="{00000000-0008-0000-0500-000019000000}"/>
            </a:ext>
          </a:extLst>
        </xdr:cNvPr>
        <xdr:cNvCxnSpPr/>
      </xdr:nvCxnSpPr>
      <xdr:spPr bwMode="auto">
        <a:xfrm flipH="1">
          <a:off x="11153775" y="11668125"/>
          <a:ext cx="133350" cy="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10</xdr:col>
      <xdr:colOff>85725</xdr:colOff>
      <xdr:row>13</xdr:row>
      <xdr:rowOff>66675</xdr:rowOff>
    </xdr:from>
    <xdr:to>
      <xdr:col>10</xdr:col>
      <xdr:colOff>1371600</xdr:colOff>
      <xdr:row>13</xdr:row>
      <xdr:rowOff>438150</xdr:rowOff>
    </xdr:to>
    <xdr:sp macro="" textlink="">
      <xdr:nvSpPr>
        <xdr:cNvPr id="14" name="Rectangle 13">
          <a:extLst>
            <a:ext uri="{FF2B5EF4-FFF2-40B4-BE49-F238E27FC236}">
              <a16:creationId xmlns:a16="http://schemas.microsoft.com/office/drawing/2014/main" id="{00000000-0008-0000-0500-00000E000000}"/>
            </a:ext>
          </a:extLst>
        </xdr:cNvPr>
        <xdr:cNvSpPr/>
      </xdr:nvSpPr>
      <xdr:spPr bwMode="auto">
        <a:xfrm>
          <a:off x="6181725" y="2343150"/>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'23 SEFA:</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16 &amp; Table 18</a:t>
          </a:r>
          <a:endParaRPr lang="en-US" sz="900" b="1" i="0">
            <a:solidFill>
              <a:schemeClr val="bg1"/>
            </a:solidFill>
            <a:latin typeface="Arial Narrow" panose="020B0606020202030204" pitchFamily="34" charset="0"/>
          </a:endParaRPr>
        </a:p>
      </xdr:txBody>
    </xdr:sp>
    <xdr:clientData/>
  </xdr:twoCellAnchor>
  <xdr:twoCellAnchor>
    <xdr:from>
      <xdr:col>10</xdr:col>
      <xdr:colOff>85725</xdr:colOff>
      <xdr:row>22</xdr:row>
      <xdr:rowOff>66675</xdr:rowOff>
    </xdr:from>
    <xdr:to>
      <xdr:col>10</xdr:col>
      <xdr:colOff>1371600</xdr:colOff>
      <xdr:row>22</xdr:row>
      <xdr:rowOff>438150</xdr:rowOff>
    </xdr:to>
    <xdr:sp macro="" textlink="">
      <xdr:nvSpPr>
        <xdr:cNvPr id="15" name="Rectangle 14">
          <a:extLst>
            <a:ext uri="{FF2B5EF4-FFF2-40B4-BE49-F238E27FC236}">
              <a16:creationId xmlns:a16="http://schemas.microsoft.com/office/drawing/2014/main" id="{00000000-0008-0000-0500-00000F000000}"/>
            </a:ext>
          </a:extLst>
        </xdr:cNvPr>
        <xdr:cNvSpPr/>
      </xdr:nvSpPr>
      <xdr:spPr bwMode="auto">
        <a:xfrm>
          <a:off x="6181725" y="4953000"/>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'23</a:t>
          </a:r>
          <a:r>
            <a:rPr lang="en-US" sz="900" b="1" i="1" baseline="0">
              <a:solidFill>
                <a:schemeClr val="bg1"/>
              </a:solidFill>
              <a:latin typeface="Arial Narrow" panose="020B0606020202030204" pitchFamily="34" charset="0"/>
            </a:rPr>
            <a:t> SEFA</a:t>
          </a:r>
          <a:r>
            <a:rPr lang="en-US" sz="900" b="1" i="1">
              <a:solidFill>
                <a:schemeClr val="bg1"/>
              </a:solidFill>
              <a:latin typeface="Arial Narrow" panose="020B0606020202030204" pitchFamily="34" charset="0"/>
            </a:rPr>
            <a:t>:</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16 &amp; Table 18</a:t>
          </a:r>
          <a:endParaRPr lang="en-US" sz="900" b="1" i="0">
            <a:solidFill>
              <a:schemeClr val="bg1"/>
            </a:solidFill>
            <a:latin typeface="Arial Narrow" panose="020B0606020202030204" pitchFamily="34" charset="0"/>
          </a:endParaRPr>
        </a:p>
      </xdr:txBody>
    </xdr:sp>
    <xdr:clientData/>
  </xdr:twoCellAnchor>
  <xdr:twoCellAnchor>
    <xdr:from>
      <xdr:col>10</xdr:col>
      <xdr:colOff>85725</xdr:colOff>
      <xdr:row>32</xdr:row>
      <xdr:rowOff>66675</xdr:rowOff>
    </xdr:from>
    <xdr:to>
      <xdr:col>10</xdr:col>
      <xdr:colOff>1371600</xdr:colOff>
      <xdr:row>32</xdr:row>
      <xdr:rowOff>438150</xdr:rowOff>
    </xdr:to>
    <xdr:sp macro="" textlink="">
      <xdr:nvSpPr>
        <xdr:cNvPr id="16" name="Rectangle 15">
          <a:extLst>
            <a:ext uri="{FF2B5EF4-FFF2-40B4-BE49-F238E27FC236}">
              <a16:creationId xmlns:a16="http://schemas.microsoft.com/office/drawing/2014/main" id="{00000000-0008-0000-0500-000010000000}"/>
            </a:ext>
          </a:extLst>
        </xdr:cNvPr>
        <xdr:cNvSpPr/>
      </xdr:nvSpPr>
      <xdr:spPr bwMode="auto">
        <a:xfrm>
          <a:off x="6181725" y="7419975"/>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'23 SEFA:</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16 &amp; Table 18</a:t>
          </a:r>
          <a:endParaRPr lang="en-US" sz="900" b="1" i="0">
            <a:solidFill>
              <a:schemeClr val="bg1"/>
            </a:solidFill>
            <a:latin typeface="Arial Narrow" panose="020B0606020202030204" pitchFamily="34" charset="0"/>
          </a:endParaRPr>
        </a:p>
      </xdr:txBody>
    </xdr:sp>
    <xdr:clientData/>
  </xdr:twoCellAnchor>
  <xdr:twoCellAnchor>
    <xdr:from>
      <xdr:col>10</xdr:col>
      <xdr:colOff>85725</xdr:colOff>
      <xdr:row>37</xdr:row>
      <xdr:rowOff>66675</xdr:rowOff>
    </xdr:from>
    <xdr:to>
      <xdr:col>10</xdr:col>
      <xdr:colOff>1371600</xdr:colOff>
      <xdr:row>37</xdr:row>
      <xdr:rowOff>438150</xdr:rowOff>
    </xdr:to>
    <xdr:sp macro="" textlink="">
      <xdr:nvSpPr>
        <xdr:cNvPr id="17" name="Rectangle 16">
          <a:extLst>
            <a:ext uri="{FF2B5EF4-FFF2-40B4-BE49-F238E27FC236}">
              <a16:creationId xmlns:a16="http://schemas.microsoft.com/office/drawing/2014/main" id="{00000000-0008-0000-0500-000011000000}"/>
            </a:ext>
          </a:extLst>
        </xdr:cNvPr>
        <xdr:cNvSpPr/>
      </xdr:nvSpPr>
      <xdr:spPr bwMode="auto">
        <a:xfrm>
          <a:off x="6181725" y="8486775"/>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'23 SEFA:</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16 &amp; Table 18</a:t>
          </a:r>
          <a:endParaRPr lang="en-US" sz="900" b="1" i="0">
            <a:solidFill>
              <a:schemeClr val="bg1"/>
            </a:solidFill>
            <a:latin typeface="Arial Narrow" panose="020B0606020202030204" pitchFamily="34" charset="0"/>
          </a:endParaRPr>
        </a:p>
      </xdr:txBody>
    </xdr:sp>
    <xdr:clientData/>
  </xdr:twoCellAnchor>
  <xdr:twoCellAnchor>
    <xdr:from>
      <xdr:col>10</xdr:col>
      <xdr:colOff>85725</xdr:colOff>
      <xdr:row>49</xdr:row>
      <xdr:rowOff>66675</xdr:rowOff>
    </xdr:from>
    <xdr:to>
      <xdr:col>10</xdr:col>
      <xdr:colOff>1371600</xdr:colOff>
      <xdr:row>49</xdr:row>
      <xdr:rowOff>438150</xdr:rowOff>
    </xdr:to>
    <xdr:sp macro="" textlink="">
      <xdr:nvSpPr>
        <xdr:cNvPr id="20" name="Rectangle 19">
          <a:extLst>
            <a:ext uri="{FF2B5EF4-FFF2-40B4-BE49-F238E27FC236}">
              <a16:creationId xmlns:a16="http://schemas.microsoft.com/office/drawing/2014/main" id="{00000000-0008-0000-0500-000014000000}"/>
            </a:ext>
          </a:extLst>
        </xdr:cNvPr>
        <xdr:cNvSpPr/>
      </xdr:nvSpPr>
      <xdr:spPr bwMode="auto">
        <a:xfrm>
          <a:off x="6181725" y="10868025"/>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'23 SEFA:</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17 &amp; Table 18</a:t>
          </a:r>
          <a:endParaRPr lang="en-US" sz="900" b="1" i="0">
            <a:solidFill>
              <a:schemeClr val="bg1"/>
            </a:solidFill>
            <a:latin typeface="Arial Narrow" panose="020B0606020202030204" pitchFamily="34" charset="0"/>
          </a:endParaRPr>
        </a:p>
      </xdr:txBody>
    </xdr:sp>
    <xdr:clientData/>
  </xdr:twoCellAnchor>
  <xdr:twoCellAnchor>
    <xdr:from>
      <xdr:col>10</xdr:col>
      <xdr:colOff>85725</xdr:colOff>
      <xdr:row>58</xdr:row>
      <xdr:rowOff>66675</xdr:rowOff>
    </xdr:from>
    <xdr:to>
      <xdr:col>10</xdr:col>
      <xdr:colOff>1371600</xdr:colOff>
      <xdr:row>58</xdr:row>
      <xdr:rowOff>438150</xdr:rowOff>
    </xdr:to>
    <xdr:sp macro="" textlink="">
      <xdr:nvSpPr>
        <xdr:cNvPr id="21" name="Rectangle 20">
          <a:extLst>
            <a:ext uri="{FF2B5EF4-FFF2-40B4-BE49-F238E27FC236}">
              <a16:creationId xmlns:a16="http://schemas.microsoft.com/office/drawing/2014/main" id="{00000000-0008-0000-0500-000015000000}"/>
            </a:ext>
          </a:extLst>
        </xdr:cNvPr>
        <xdr:cNvSpPr/>
      </xdr:nvSpPr>
      <xdr:spPr bwMode="auto">
        <a:xfrm>
          <a:off x="6181725" y="13649325"/>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'23 SEFA:</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17 &amp; Table 18</a:t>
          </a:r>
          <a:endParaRPr lang="en-US" sz="900" b="1" i="0">
            <a:solidFill>
              <a:schemeClr val="bg1"/>
            </a:solidFill>
            <a:latin typeface="Arial Narrow" panose="020B0606020202030204" pitchFamily="34" charset="0"/>
          </a:endParaRPr>
        </a:p>
      </xdr:txBody>
    </xdr:sp>
    <xdr:clientData/>
  </xdr:twoCellAnchor>
  <xdr:twoCellAnchor>
    <xdr:from>
      <xdr:col>10</xdr:col>
      <xdr:colOff>85725</xdr:colOff>
      <xdr:row>70</xdr:row>
      <xdr:rowOff>66675</xdr:rowOff>
    </xdr:from>
    <xdr:to>
      <xdr:col>10</xdr:col>
      <xdr:colOff>1371600</xdr:colOff>
      <xdr:row>70</xdr:row>
      <xdr:rowOff>438150</xdr:rowOff>
    </xdr:to>
    <xdr:sp macro="" textlink="">
      <xdr:nvSpPr>
        <xdr:cNvPr id="22" name="Rectangle 21">
          <a:extLst>
            <a:ext uri="{FF2B5EF4-FFF2-40B4-BE49-F238E27FC236}">
              <a16:creationId xmlns:a16="http://schemas.microsoft.com/office/drawing/2014/main" id="{00000000-0008-0000-0500-000016000000}"/>
            </a:ext>
          </a:extLst>
        </xdr:cNvPr>
        <xdr:cNvSpPr/>
      </xdr:nvSpPr>
      <xdr:spPr bwMode="auto">
        <a:xfrm>
          <a:off x="6181725" y="16249650"/>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'23 SEFA:</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17 &amp; Table 18</a:t>
          </a:r>
          <a:endParaRPr lang="en-US" sz="900" b="1" i="0">
            <a:solidFill>
              <a:schemeClr val="bg1"/>
            </a:solidFill>
            <a:latin typeface="Arial Narrow" panose="020B060602020203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85725</xdr:colOff>
      <xdr:row>37</xdr:row>
      <xdr:rowOff>104775</xdr:rowOff>
    </xdr:from>
    <xdr:to>
      <xdr:col>10</xdr:col>
      <xdr:colOff>438150</xdr:colOff>
      <xdr:row>40</xdr:row>
      <xdr:rowOff>152400</xdr:rowOff>
    </xdr:to>
    <xdr:sp macro="" textlink="">
      <xdr:nvSpPr>
        <xdr:cNvPr id="6147" name="AutoShape 3">
          <a:hlinkClick xmlns:r="http://schemas.openxmlformats.org/officeDocument/2006/relationships" r:id="rId1"/>
          <a:extLst>
            <a:ext uri="{FF2B5EF4-FFF2-40B4-BE49-F238E27FC236}">
              <a16:creationId xmlns:a16="http://schemas.microsoft.com/office/drawing/2014/main" id="{00000000-0008-0000-0600-000003180000}"/>
            </a:ext>
          </a:extLst>
        </xdr:cNvPr>
        <xdr:cNvSpPr>
          <a:spLocks noChangeArrowheads="1"/>
        </xdr:cNvSpPr>
      </xdr:nvSpPr>
      <xdr:spPr bwMode="auto">
        <a:xfrm flipH="1">
          <a:off x="5648325" y="16611600"/>
          <a:ext cx="628650" cy="533400"/>
        </a:xfrm>
        <a:prstGeom prst="rightArrow">
          <a:avLst>
            <a:gd name="adj1" fmla="val 60000"/>
            <a:gd name="adj2" fmla="val 18857"/>
          </a:avLst>
        </a:prstGeom>
        <a:solidFill>
          <a:srgbClr val="FFFFFF"/>
        </a:solidFill>
        <a:ln w="9525">
          <a:solidFill>
            <a:srgbClr val="000000"/>
          </a:solidFill>
          <a:miter lim="800000"/>
          <a:headEnd/>
          <a:tailEnd/>
        </a:ln>
      </xdr:spPr>
      <xdr:txBody>
        <a:bodyPr vertOverflow="clip" wrap="square" lIns="0" tIns="0" rIns="0" bIns="0" anchor="ctr" upright="1"/>
        <a:lstStyle/>
        <a:p>
          <a:pPr algn="l" rtl="0">
            <a:defRPr sz="1000"/>
          </a:pPr>
          <a:r>
            <a:rPr lang="en-US" sz="800" b="0" i="0" u="none" strike="noStrike" baseline="0">
              <a:solidFill>
                <a:srgbClr val="000000"/>
              </a:solidFill>
              <a:latin typeface="Arial Narrow"/>
            </a:rPr>
            <a:t>To Previous Section</a:t>
          </a:r>
        </a:p>
      </xdr:txBody>
    </xdr:sp>
    <xdr:clientData fPrintsWithSheet="0"/>
  </xdr:twoCellAnchor>
  <xdr:twoCellAnchor>
    <xdr:from>
      <xdr:col>40</xdr:col>
      <xdr:colOff>314325</xdr:colOff>
      <xdr:row>37</xdr:row>
      <xdr:rowOff>76200</xdr:rowOff>
    </xdr:from>
    <xdr:to>
      <xdr:col>41</xdr:col>
      <xdr:colOff>152400</xdr:colOff>
      <xdr:row>40</xdr:row>
      <xdr:rowOff>152400</xdr:rowOff>
    </xdr:to>
    <xdr:sp macro="" textlink="">
      <xdr:nvSpPr>
        <xdr:cNvPr id="6148" name="AutoShape 4">
          <a:hlinkClick xmlns:r="http://schemas.openxmlformats.org/officeDocument/2006/relationships" r:id="rId2"/>
          <a:extLst>
            <a:ext uri="{FF2B5EF4-FFF2-40B4-BE49-F238E27FC236}">
              <a16:creationId xmlns:a16="http://schemas.microsoft.com/office/drawing/2014/main" id="{00000000-0008-0000-0600-000004180000}"/>
            </a:ext>
          </a:extLst>
        </xdr:cNvPr>
        <xdr:cNvSpPr>
          <a:spLocks noChangeArrowheads="1"/>
        </xdr:cNvSpPr>
      </xdr:nvSpPr>
      <xdr:spPr bwMode="auto">
        <a:xfrm>
          <a:off x="15744825" y="16621125"/>
          <a:ext cx="552450" cy="561975"/>
        </a:xfrm>
        <a:prstGeom prst="rightArrow">
          <a:avLst>
            <a:gd name="adj1" fmla="val 60000"/>
            <a:gd name="adj2" fmla="val 16571"/>
          </a:avLst>
        </a:prstGeom>
        <a:solidFill>
          <a:srgbClr val="FFFFFF"/>
        </a:solidFill>
        <a:ln w="9525">
          <a:solidFill>
            <a:srgbClr val="000000"/>
          </a:solidFill>
          <a:miter lim="800000"/>
          <a:headEnd/>
          <a:tailEnd/>
        </a:ln>
      </xdr:spPr>
      <xdr:txBody>
        <a:bodyPr vertOverflow="clip" wrap="square" lIns="0" tIns="0" rIns="0" bIns="0" anchor="ctr" upright="1"/>
        <a:lstStyle/>
        <a:p>
          <a:pPr algn="r" rtl="0">
            <a:defRPr sz="1000"/>
          </a:pPr>
          <a:r>
            <a:rPr lang="en-US" sz="800" b="0" i="0" u="none" strike="noStrike" baseline="0">
              <a:solidFill>
                <a:srgbClr val="000000"/>
              </a:solidFill>
              <a:latin typeface="Arial Narrow"/>
            </a:rPr>
            <a:t>To Next Section</a:t>
          </a:r>
        </a:p>
      </xdr:txBody>
    </xdr:sp>
    <xdr:clientData fPrintsWithSheet="0"/>
  </xdr:twoCellAnchor>
  <xdr:twoCellAnchor>
    <xdr:from>
      <xdr:col>31</xdr:col>
      <xdr:colOff>19050</xdr:colOff>
      <xdr:row>23</xdr:row>
      <xdr:rowOff>76200</xdr:rowOff>
    </xdr:from>
    <xdr:to>
      <xdr:col>32</xdr:col>
      <xdr:colOff>76196</xdr:colOff>
      <xdr:row>23</xdr:row>
      <xdr:rowOff>85728</xdr:rowOff>
    </xdr:to>
    <xdr:cxnSp macro="">
      <xdr:nvCxnSpPr>
        <xdr:cNvPr id="4" name="Straight Arrow Connector 3">
          <a:extLst>
            <a:ext uri="{FF2B5EF4-FFF2-40B4-BE49-F238E27FC236}">
              <a16:creationId xmlns:a16="http://schemas.microsoft.com/office/drawing/2014/main" id="{00000000-0008-0000-0600-000004000000}"/>
            </a:ext>
          </a:extLst>
        </xdr:cNvPr>
        <xdr:cNvCxnSpPr/>
      </xdr:nvCxnSpPr>
      <xdr:spPr bwMode="auto">
        <a:xfrm flipH="1">
          <a:off x="14639925" y="6477000"/>
          <a:ext cx="161921" cy="9528"/>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32</xdr:col>
      <xdr:colOff>19043</xdr:colOff>
      <xdr:row>21</xdr:row>
      <xdr:rowOff>485775</xdr:rowOff>
    </xdr:from>
    <xdr:to>
      <xdr:col>33</xdr:col>
      <xdr:colOff>142872</xdr:colOff>
      <xdr:row>25</xdr:row>
      <xdr:rowOff>438150</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14744693" y="5791200"/>
          <a:ext cx="838204" cy="1295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i="1">
              <a:latin typeface="Arial" pitchFamily="34" charset="0"/>
              <a:cs typeface="Arial" pitchFamily="34" charset="0"/>
            </a:rPr>
            <a:t>NOTE:</a:t>
          </a:r>
          <a:r>
            <a:rPr lang="en-US" sz="800" b="1" i="1" baseline="0">
              <a:latin typeface="Arial" pitchFamily="34" charset="0"/>
              <a:cs typeface="Arial" pitchFamily="34" charset="0"/>
            </a:rPr>
            <a:t> </a:t>
          </a:r>
        </a:p>
        <a:p>
          <a:r>
            <a:rPr lang="en-US" sz="800" i="1">
              <a:latin typeface="Arial" pitchFamily="34" charset="0"/>
              <a:cs typeface="Arial" pitchFamily="34" charset="0"/>
            </a:rPr>
            <a:t>Data</a:t>
          </a:r>
          <a:r>
            <a:rPr lang="en-US" sz="800" i="1" baseline="0">
              <a:latin typeface="Arial" pitchFamily="34" charset="0"/>
              <a:cs typeface="Arial" pitchFamily="34" charset="0"/>
            </a:rPr>
            <a:t> entered here should be a positive number, which will be subtracted from the total.</a:t>
          </a:r>
          <a:endParaRPr lang="en-US" sz="800" i="1">
            <a:latin typeface="Arial" pitchFamily="34" charset="0"/>
            <a:cs typeface="Arial" pitchFamily="34" charset="0"/>
          </a:endParaRPr>
        </a:p>
      </xdr:txBody>
    </xdr:sp>
    <xdr:clientData/>
  </xdr:twoCellAnchor>
  <xdr:twoCellAnchor>
    <xdr:from>
      <xdr:col>10</xdr:col>
      <xdr:colOff>104775</xdr:colOff>
      <xdr:row>5</xdr:row>
      <xdr:rowOff>9525</xdr:rowOff>
    </xdr:from>
    <xdr:to>
      <xdr:col>10</xdr:col>
      <xdr:colOff>1390650</xdr:colOff>
      <xdr:row>5</xdr:row>
      <xdr:rowOff>381000</xdr:rowOff>
    </xdr:to>
    <xdr:sp macro="" textlink="">
      <xdr:nvSpPr>
        <xdr:cNvPr id="10" name="Rectangle 9">
          <a:extLst>
            <a:ext uri="{FF2B5EF4-FFF2-40B4-BE49-F238E27FC236}">
              <a16:creationId xmlns:a16="http://schemas.microsoft.com/office/drawing/2014/main" id="{00000000-0008-0000-0600-00000A000000}"/>
            </a:ext>
          </a:extLst>
        </xdr:cNvPr>
        <xdr:cNvSpPr/>
      </xdr:nvSpPr>
      <xdr:spPr bwMode="auto">
        <a:xfrm>
          <a:off x="7467600" y="990600"/>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'23 SEFA:</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19</a:t>
          </a:r>
          <a:endParaRPr lang="en-US" sz="900" b="1" i="0">
            <a:solidFill>
              <a:schemeClr val="bg1"/>
            </a:solidFill>
            <a:latin typeface="Arial Narrow" panose="020B0606020202030204" pitchFamily="34" charset="0"/>
          </a:endParaRPr>
        </a:p>
      </xdr:txBody>
    </xdr:sp>
    <xdr:clientData/>
  </xdr:twoCellAnchor>
  <xdr:twoCellAnchor>
    <xdr:from>
      <xdr:col>10</xdr:col>
      <xdr:colOff>76200</xdr:colOff>
      <xdr:row>16</xdr:row>
      <xdr:rowOff>219075</xdr:rowOff>
    </xdr:from>
    <xdr:to>
      <xdr:col>10</xdr:col>
      <xdr:colOff>1362075</xdr:colOff>
      <xdr:row>16</xdr:row>
      <xdr:rowOff>590550</xdr:rowOff>
    </xdr:to>
    <xdr:sp macro="" textlink="">
      <xdr:nvSpPr>
        <xdr:cNvPr id="11" name="Rectangle 10">
          <a:extLst>
            <a:ext uri="{FF2B5EF4-FFF2-40B4-BE49-F238E27FC236}">
              <a16:creationId xmlns:a16="http://schemas.microsoft.com/office/drawing/2014/main" id="{00000000-0008-0000-0600-00000B000000}"/>
            </a:ext>
          </a:extLst>
        </xdr:cNvPr>
        <xdr:cNvSpPr/>
      </xdr:nvSpPr>
      <xdr:spPr bwMode="auto">
        <a:xfrm>
          <a:off x="7439025" y="4010025"/>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a:t>
          </a:r>
          <a:r>
            <a:rPr lang="en-US" sz="900" b="1" i="1" baseline="0">
              <a:solidFill>
                <a:schemeClr val="bg1"/>
              </a:solidFill>
              <a:latin typeface="Arial Narrow" panose="020B0606020202030204" pitchFamily="34" charset="0"/>
            </a:rPr>
            <a:t> '23 SEFA</a:t>
          </a:r>
          <a:r>
            <a:rPr lang="en-US" sz="900" b="1" i="1">
              <a:solidFill>
                <a:schemeClr val="bg1"/>
              </a:solidFill>
              <a:latin typeface="Arial Narrow" panose="020B0606020202030204" pitchFamily="34" charset="0"/>
            </a:rPr>
            <a:t>:</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19</a:t>
          </a:r>
          <a:endParaRPr lang="en-US" sz="900" b="1" i="0">
            <a:solidFill>
              <a:schemeClr val="bg1"/>
            </a:solidFill>
            <a:latin typeface="Arial Narrow" panose="020B0606020202030204" pitchFamily="34" charset="0"/>
          </a:endParaRPr>
        </a:p>
      </xdr:txBody>
    </xdr:sp>
    <xdr:clientData/>
  </xdr:twoCellAnchor>
  <xdr:twoCellAnchor>
    <xdr:from>
      <xdr:col>10</xdr:col>
      <xdr:colOff>76200</xdr:colOff>
      <xdr:row>21</xdr:row>
      <xdr:rowOff>95250</xdr:rowOff>
    </xdr:from>
    <xdr:to>
      <xdr:col>10</xdr:col>
      <xdr:colOff>1362075</xdr:colOff>
      <xdr:row>21</xdr:row>
      <xdr:rowOff>466725</xdr:rowOff>
    </xdr:to>
    <xdr:sp macro="" textlink="">
      <xdr:nvSpPr>
        <xdr:cNvPr id="13" name="Rectangle 12">
          <a:extLst>
            <a:ext uri="{FF2B5EF4-FFF2-40B4-BE49-F238E27FC236}">
              <a16:creationId xmlns:a16="http://schemas.microsoft.com/office/drawing/2014/main" id="{00000000-0008-0000-0600-00000D000000}"/>
            </a:ext>
          </a:extLst>
        </xdr:cNvPr>
        <xdr:cNvSpPr/>
      </xdr:nvSpPr>
      <xdr:spPr bwMode="auto">
        <a:xfrm>
          <a:off x="7439025" y="5400675"/>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'23 SEFA:</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20</a:t>
          </a:r>
          <a:endParaRPr lang="en-US" sz="900" b="1" i="0">
            <a:solidFill>
              <a:schemeClr val="bg1"/>
            </a:solidFill>
            <a:latin typeface="Arial Narrow" panose="020B060602020203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66675</xdr:colOff>
      <xdr:row>33</xdr:row>
      <xdr:rowOff>133350</xdr:rowOff>
    </xdr:from>
    <xdr:to>
      <xdr:col>10</xdr:col>
      <xdr:colOff>409575</xdr:colOff>
      <xdr:row>37</xdr:row>
      <xdr:rowOff>19050</xdr:rowOff>
    </xdr:to>
    <xdr:sp macro="" textlink="">
      <xdr:nvSpPr>
        <xdr:cNvPr id="7171" name="AutoShape 3">
          <a:hlinkClick xmlns:r="http://schemas.openxmlformats.org/officeDocument/2006/relationships" r:id="rId1"/>
          <a:extLst>
            <a:ext uri="{FF2B5EF4-FFF2-40B4-BE49-F238E27FC236}">
              <a16:creationId xmlns:a16="http://schemas.microsoft.com/office/drawing/2014/main" id="{00000000-0008-0000-0700-0000031C0000}"/>
            </a:ext>
          </a:extLst>
        </xdr:cNvPr>
        <xdr:cNvSpPr>
          <a:spLocks noChangeArrowheads="1"/>
        </xdr:cNvSpPr>
      </xdr:nvSpPr>
      <xdr:spPr bwMode="auto">
        <a:xfrm flipH="1">
          <a:off x="4467225" y="6362700"/>
          <a:ext cx="619125" cy="533400"/>
        </a:xfrm>
        <a:prstGeom prst="rightArrow">
          <a:avLst>
            <a:gd name="adj1" fmla="val 60000"/>
            <a:gd name="adj2" fmla="val 18571"/>
          </a:avLst>
        </a:prstGeom>
        <a:solidFill>
          <a:srgbClr val="FFFFFF"/>
        </a:solidFill>
        <a:ln w="9525">
          <a:solidFill>
            <a:srgbClr val="000000"/>
          </a:solidFill>
          <a:miter lim="800000"/>
          <a:headEnd/>
          <a:tailEnd/>
        </a:ln>
      </xdr:spPr>
      <xdr:txBody>
        <a:bodyPr vertOverflow="clip" wrap="square" lIns="0" tIns="0" rIns="0" bIns="0" anchor="ctr" upright="1"/>
        <a:lstStyle/>
        <a:p>
          <a:pPr algn="l" rtl="0">
            <a:defRPr sz="1000"/>
          </a:pPr>
          <a:r>
            <a:rPr lang="en-US" sz="800" b="0" i="0" u="none" strike="noStrike" baseline="0">
              <a:solidFill>
                <a:srgbClr val="000000"/>
              </a:solidFill>
              <a:latin typeface="Arial Narrow"/>
            </a:rPr>
            <a:t>To Previous Section</a:t>
          </a:r>
        </a:p>
      </xdr:txBody>
    </xdr:sp>
    <xdr:clientData fPrintsWithSheet="0"/>
  </xdr:twoCellAnchor>
  <xdr:twoCellAnchor>
    <xdr:from>
      <xdr:col>24</xdr:col>
      <xdr:colOff>304800</xdr:colOff>
      <xdr:row>33</xdr:row>
      <xdr:rowOff>123825</xdr:rowOff>
    </xdr:from>
    <xdr:to>
      <xdr:col>25</xdr:col>
      <xdr:colOff>142875</xdr:colOff>
      <xdr:row>37</xdr:row>
      <xdr:rowOff>9525</xdr:rowOff>
    </xdr:to>
    <xdr:sp macro="" textlink="">
      <xdr:nvSpPr>
        <xdr:cNvPr id="7172" name="AutoShape 4">
          <a:hlinkClick xmlns:r="http://schemas.openxmlformats.org/officeDocument/2006/relationships" r:id="rId2"/>
          <a:extLst>
            <a:ext uri="{FF2B5EF4-FFF2-40B4-BE49-F238E27FC236}">
              <a16:creationId xmlns:a16="http://schemas.microsoft.com/office/drawing/2014/main" id="{00000000-0008-0000-0700-0000041C0000}"/>
            </a:ext>
          </a:extLst>
        </xdr:cNvPr>
        <xdr:cNvSpPr>
          <a:spLocks noChangeArrowheads="1"/>
        </xdr:cNvSpPr>
      </xdr:nvSpPr>
      <xdr:spPr bwMode="auto">
        <a:xfrm>
          <a:off x="11849100" y="11125200"/>
          <a:ext cx="552450" cy="533400"/>
        </a:xfrm>
        <a:prstGeom prst="rightArrow">
          <a:avLst>
            <a:gd name="adj1" fmla="val 60000"/>
            <a:gd name="adj2" fmla="val 16571"/>
          </a:avLst>
        </a:prstGeom>
        <a:solidFill>
          <a:srgbClr val="FFFFFF"/>
        </a:solidFill>
        <a:ln w="9525">
          <a:solidFill>
            <a:srgbClr val="000000"/>
          </a:solidFill>
          <a:miter lim="800000"/>
          <a:headEnd/>
          <a:tailEnd/>
        </a:ln>
      </xdr:spPr>
      <xdr:txBody>
        <a:bodyPr vertOverflow="clip" wrap="square" lIns="0" tIns="0" rIns="0" bIns="0" anchor="ctr" upright="1"/>
        <a:lstStyle/>
        <a:p>
          <a:pPr algn="r" rtl="0">
            <a:defRPr sz="1000"/>
          </a:pPr>
          <a:r>
            <a:rPr lang="en-US" sz="800" b="0" i="0" u="none" strike="noStrike" baseline="0">
              <a:solidFill>
                <a:srgbClr val="000000"/>
              </a:solidFill>
              <a:latin typeface="Arial Narrow"/>
            </a:rPr>
            <a:t>To Next Section</a:t>
          </a:r>
        </a:p>
      </xdr:txBody>
    </xdr:sp>
    <xdr:clientData fPrintsWithSheet="0"/>
  </xdr:twoCellAnchor>
  <xdr:twoCellAnchor>
    <xdr:from>
      <xdr:col>10</xdr:col>
      <xdr:colOff>95250</xdr:colOff>
      <xdr:row>5</xdr:row>
      <xdr:rowOff>95250</xdr:rowOff>
    </xdr:from>
    <xdr:to>
      <xdr:col>10</xdr:col>
      <xdr:colOff>1381125</xdr:colOff>
      <xdr:row>6</xdr:row>
      <xdr:rowOff>276225</xdr:rowOff>
    </xdr:to>
    <xdr:sp macro="" textlink="">
      <xdr:nvSpPr>
        <xdr:cNvPr id="4" name="Rectangle 3">
          <a:extLst>
            <a:ext uri="{FF2B5EF4-FFF2-40B4-BE49-F238E27FC236}">
              <a16:creationId xmlns:a16="http://schemas.microsoft.com/office/drawing/2014/main" id="{00000000-0008-0000-0700-000004000000}"/>
            </a:ext>
          </a:extLst>
        </xdr:cNvPr>
        <xdr:cNvSpPr/>
      </xdr:nvSpPr>
      <xdr:spPr bwMode="auto">
        <a:xfrm>
          <a:off x="6124575" y="1238250"/>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'23 SEFA:</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21</a:t>
          </a:r>
          <a:endParaRPr lang="en-US" sz="900" b="1" i="0">
            <a:solidFill>
              <a:schemeClr val="bg1"/>
            </a:solidFill>
            <a:latin typeface="Arial Narrow" panose="020B0606020202030204" pitchFamily="34" charset="0"/>
          </a:endParaRPr>
        </a:p>
      </xdr:txBody>
    </xdr:sp>
    <xdr:clientData/>
  </xdr:twoCellAnchor>
  <xdr:twoCellAnchor>
    <xdr:from>
      <xdr:col>10</xdr:col>
      <xdr:colOff>89535</xdr:colOff>
      <xdr:row>21</xdr:row>
      <xdr:rowOff>64770</xdr:rowOff>
    </xdr:from>
    <xdr:to>
      <xdr:col>10</xdr:col>
      <xdr:colOff>1375410</xdr:colOff>
      <xdr:row>21</xdr:row>
      <xdr:rowOff>436245</xdr:rowOff>
    </xdr:to>
    <xdr:sp macro="" textlink="">
      <xdr:nvSpPr>
        <xdr:cNvPr id="10" name="Rectangle 9">
          <a:extLst>
            <a:ext uri="{FF2B5EF4-FFF2-40B4-BE49-F238E27FC236}">
              <a16:creationId xmlns:a16="http://schemas.microsoft.com/office/drawing/2014/main" id="{1EC93441-9BF2-4C74-9EAC-D1A04AF15272}"/>
            </a:ext>
          </a:extLst>
        </xdr:cNvPr>
        <xdr:cNvSpPr/>
      </xdr:nvSpPr>
      <xdr:spPr bwMode="auto">
        <a:xfrm>
          <a:off x="6574155" y="3684270"/>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'23 SEFA:</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21</a:t>
          </a:r>
          <a:endParaRPr lang="en-US" sz="900" b="1" i="0">
            <a:solidFill>
              <a:schemeClr val="bg1"/>
            </a:solidFill>
            <a:latin typeface="Arial Narrow" panose="020B060602020203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85725</xdr:colOff>
      <xdr:row>91</xdr:row>
      <xdr:rowOff>85725</xdr:rowOff>
    </xdr:from>
    <xdr:to>
      <xdr:col>10</xdr:col>
      <xdr:colOff>428625</xdr:colOff>
      <xdr:row>94</xdr:row>
      <xdr:rowOff>133350</xdr:rowOff>
    </xdr:to>
    <xdr:sp macro="" textlink="">
      <xdr:nvSpPr>
        <xdr:cNvPr id="2" name="AutoShape 3">
          <a:hlinkClick xmlns:r="http://schemas.openxmlformats.org/officeDocument/2006/relationships" r:id="rId1"/>
          <a:extLst>
            <a:ext uri="{FF2B5EF4-FFF2-40B4-BE49-F238E27FC236}">
              <a16:creationId xmlns:a16="http://schemas.microsoft.com/office/drawing/2014/main" id="{0848C0B2-7C56-4864-8624-709AE8E02FEA}"/>
            </a:ext>
          </a:extLst>
        </xdr:cNvPr>
        <xdr:cNvSpPr>
          <a:spLocks noChangeArrowheads="1"/>
        </xdr:cNvSpPr>
      </xdr:nvSpPr>
      <xdr:spPr bwMode="auto">
        <a:xfrm flipH="1">
          <a:off x="5772150" y="18459450"/>
          <a:ext cx="619125" cy="533400"/>
        </a:xfrm>
        <a:prstGeom prst="rightArrow">
          <a:avLst>
            <a:gd name="adj1" fmla="val 60000"/>
            <a:gd name="adj2" fmla="val 18571"/>
          </a:avLst>
        </a:prstGeom>
        <a:solidFill>
          <a:srgbClr val="FFFFFF"/>
        </a:solidFill>
        <a:ln w="9525">
          <a:solidFill>
            <a:srgbClr val="000000"/>
          </a:solidFill>
          <a:miter lim="800000"/>
          <a:headEnd/>
          <a:tailEnd/>
        </a:ln>
      </xdr:spPr>
      <xdr:txBody>
        <a:bodyPr vertOverflow="clip" wrap="square" lIns="0" tIns="0" rIns="0" bIns="0" anchor="ctr" upright="1"/>
        <a:lstStyle/>
        <a:p>
          <a:pPr algn="l" rtl="0">
            <a:defRPr sz="1000"/>
          </a:pPr>
          <a:r>
            <a:rPr lang="en-US" sz="800" b="0" i="0" u="none" strike="noStrike" baseline="0">
              <a:solidFill>
                <a:srgbClr val="000000"/>
              </a:solidFill>
              <a:latin typeface="Arial Narrow"/>
            </a:rPr>
            <a:t>To Previous Section</a:t>
          </a:r>
        </a:p>
      </xdr:txBody>
    </xdr:sp>
    <xdr:clientData fPrintsWithSheet="0"/>
  </xdr:twoCellAnchor>
  <xdr:twoCellAnchor>
    <xdr:from>
      <xdr:col>23</xdr:col>
      <xdr:colOff>247650</xdr:colOff>
      <xdr:row>91</xdr:row>
      <xdr:rowOff>123825</xdr:rowOff>
    </xdr:from>
    <xdr:to>
      <xdr:col>23</xdr:col>
      <xdr:colOff>800100</xdr:colOff>
      <xdr:row>95</xdr:row>
      <xdr:rowOff>9525</xdr:rowOff>
    </xdr:to>
    <xdr:sp macro="" textlink="">
      <xdr:nvSpPr>
        <xdr:cNvPr id="3" name="AutoShape 4">
          <a:hlinkClick xmlns:r="http://schemas.openxmlformats.org/officeDocument/2006/relationships" r:id="rId2"/>
          <a:extLst>
            <a:ext uri="{FF2B5EF4-FFF2-40B4-BE49-F238E27FC236}">
              <a16:creationId xmlns:a16="http://schemas.microsoft.com/office/drawing/2014/main" id="{DC9AE50F-D6E0-4C07-990E-FC63A2DEBC16}"/>
            </a:ext>
          </a:extLst>
        </xdr:cNvPr>
        <xdr:cNvSpPr>
          <a:spLocks noChangeArrowheads="1"/>
        </xdr:cNvSpPr>
      </xdr:nvSpPr>
      <xdr:spPr bwMode="auto">
        <a:xfrm>
          <a:off x="11649075" y="18497550"/>
          <a:ext cx="552450" cy="533400"/>
        </a:xfrm>
        <a:prstGeom prst="rightArrow">
          <a:avLst>
            <a:gd name="adj1" fmla="val 60000"/>
            <a:gd name="adj2" fmla="val 16571"/>
          </a:avLst>
        </a:prstGeom>
        <a:solidFill>
          <a:srgbClr val="FFFFFF"/>
        </a:solidFill>
        <a:ln w="9525">
          <a:solidFill>
            <a:srgbClr val="000000"/>
          </a:solidFill>
          <a:miter lim="800000"/>
          <a:headEnd/>
          <a:tailEnd/>
        </a:ln>
      </xdr:spPr>
      <xdr:txBody>
        <a:bodyPr vertOverflow="clip" wrap="square" lIns="0" tIns="0" rIns="0" bIns="0" anchor="ctr" upright="1"/>
        <a:lstStyle/>
        <a:p>
          <a:pPr algn="r" rtl="0">
            <a:defRPr sz="1000"/>
          </a:pPr>
          <a:r>
            <a:rPr lang="en-US" sz="800" b="0" i="0" u="none" strike="noStrike" baseline="0">
              <a:solidFill>
                <a:srgbClr val="000000"/>
              </a:solidFill>
              <a:latin typeface="Arial Narrow"/>
            </a:rPr>
            <a:t>To Next Section</a:t>
          </a:r>
        </a:p>
      </xdr:txBody>
    </xdr:sp>
    <xdr:clientData fPrintsWithSheet="0"/>
  </xdr:twoCellAnchor>
  <xdr:twoCellAnchor>
    <xdr:from>
      <xdr:col>22</xdr:col>
      <xdr:colOff>57150</xdr:colOff>
      <xdr:row>73</xdr:row>
      <xdr:rowOff>0</xdr:rowOff>
    </xdr:from>
    <xdr:to>
      <xdr:col>23</xdr:col>
      <xdr:colOff>76200</xdr:colOff>
      <xdr:row>76</xdr:row>
      <xdr:rowOff>152400</xdr:rowOff>
    </xdr:to>
    <xdr:sp macro="" textlink="">
      <xdr:nvSpPr>
        <xdr:cNvPr id="4" name="Right Brace 3">
          <a:extLst>
            <a:ext uri="{FF2B5EF4-FFF2-40B4-BE49-F238E27FC236}">
              <a16:creationId xmlns:a16="http://schemas.microsoft.com/office/drawing/2014/main" id="{104E8240-F67F-4C73-8778-A95A81EBF856}"/>
            </a:ext>
          </a:extLst>
        </xdr:cNvPr>
        <xdr:cNvSpPr/>
      </xdr:nvSpPr>
      <xdr:spPr bwMode="auto">
        <a:xfrm>
          <a:off x="11382375" y="8505825"/>
          <a:ext cx="95250" cy="638175"/>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endParaRPr lang="en-US" sz="1100"/>
        </a:p>
      </xdr:txBody>
    </xdr:sp>
    <xdr:clientData/>
  </xdr:twoCellAnchor>
  <xdr:twoCellAnchor>
    <xdr:from>
      <xdr:col>23</xdr:col>
      <xdr:colOff>28574</xdr:colOff>
      <xdr:row>72</xdr:row>
      <xdr:rowOff>161924</xdr:rowOff>
    </xdr:from>
    <xdr:to>
      <xdr:col>25</xdr:col>
      <xdr:colOff>66674</xdr:colOff>
      <xdr:row>80</xdr:row>
      <xdr:rowOff>104774</xdr:rowOff>
    </xdr:to>
    <xdr:sp macro="" textlink="">
      <xdr:nvSpPr>
        <xdr:cNvPr id="5" name="TextBox 4">
          <a:extLst>
            <a:ext uri="{FF2B5EF4-FFF2-40B4-BE49-F238E27FC236}">
              <a16:creationId xmlns:a16="http://schemas.microsoft.com/office/drawing/2014/main" id="{642058AA-2CD2-4C39-81FB-D353DD0ADDD4}"/>
            </a:ext>
          </a:extLst>
        </xdr:cNvPr>
        <xdr:cNvSpPr txBox="1"/>
      </xdr:nvSpPr>
      <xdr:spPr>
        <a:xfrm>
          <a:off x="11429999" y="8505824"/>
          <a:ext cx="1009650" cy="1352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i="1">
              <a:latin typeface="Arial" pitchFamily="34" charset="0"/>
              <a:cs typeface="Arial" pitchFamily="34" charset="0"/>
            </a:rPr>
            <a:t>NOTE:</a:t>
          </a:r>
          <a:r>
            <a:rPr lang="en-US" sz="800" b="1" i="1" baseline="0">
              <a:latin typeface="Arial" pitchFamily="34" charset="0"/>
              <a:cs typeface="Arial" pitchFamily="34" charset="0"/>
            </a:rPr>
            <a:t> </a:t>
          </a:r>
        </a:p>
        <a:p>
          <a:r>
            <a:rPr lang="en-US" sz="800" i="1">
              <a:latin typeface="Arial" pitchFamily="34" charset="0"/>
              <a:cs typeface="Arial" pitchFamily="34" charset="0"/>
            </a:rPr>
            <a:t>Data</a:t>
          </a:r>
          <a:r>
            <a:rPr lang="en-US" sz="800" i="1" baseline="0">
              <a:latin typeface="Arial" pitchFamily="34" charset="0"/>
              <a:cs typeface="Arial" pitchFamily="34" charset="0"/>
            </a:rPr>
            <a:t> entered here should be a positive number, which will be subtracted from the total</a:t>
          </a:r>
          <a:r>
            <a:rPr lang="en-US" sz="800" baseline="0">
              <a:latin typeface="Arial" pitchFamily="34" charset="0"/>
              <a:cs typeface="Arial" pitchFamily="34" charset="0"/>
            </a:rPr>
            <a:t>.</a:t>
          </a:r>
          <a:endParaRPr lang="en-US" sz="800">
            <a:latin typeface="Arial" pitchFamily="34" charset="0"/>
            <a:cs typeface="Arial" pitchFamily="34" charset="0"/>
          </a:endParaRPr>
        </a:p>
      </xdr:txBody>
    </xdr:sp>
    <xdr:clientData/>
  </xdr:twoCellAnchor>
  <xdr:twoCellAnchor>
    <xdr:from>
      <xdr:col>10</xdr:col>
      <xdr:colOff>104775</xdr:colOff>
      <xdr:row>9</xdr:row>
      <xdr:rowOff>219075</xdr:rowOff>
    </xdr:from>
    <xdr:to>
      <xdr:col>10</xdr:col>
      <xdr:colOff>1390650</xdr:colOff>
      <xdr:row>10</xdr:row>
      <xdr:rowOff>66675</xdr:rowOff>
    </xdr:to>
    <xdr:sp macro="" textlink="">
      <xdr:nvSpPr>
        <xdr:cNvPr id="6" name="Rectangle 5">
          <a:extLst>
            <a:ext uri="{FF2B5EF4-FFF2-40B4-BE49-F238E27FC236}">
              <a16:creationId xmlns:a16="http://schemas.microsoft.com/office/drawing/2014/main" id="{3F0FE6E8-150E-4FA2-A578-A4E60D1D0883}"/>
            </a:ext>
          </a:extLst>
        </xdr:cNvPr>
        <xdr:cNvSpPr/>
      </xdr:nvSpPr>
      <xdr:spPr bwMode="auto">
        <a:xfrm>
          <a:off x="6067425" y="1685925"/>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'23 SEFA:</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29 &amp; Table 32</a:t>
          </a:r>
          <a:endParaRPr lang="en-US" sz="900" b="1" i="0">
            <a:solidFill>
              <a:schemeClr val="bg1"/>
            </a:solidFill>
            <a:latin typeface="Arial Narrow" panose="020B0606020202030204" pitchFamily="34" charset="0"/>
          </a:endParaRPr>
        </a:p>
      </xdr:txBody>
    </xdr:sp>
    <xdr:clientData/>
  </xdr:twoCellAnchor>
  <xdr:twoCellAnchor>
    <xdr:from>
      <xdr:col>10</xdr:col>
      <xdr:colOff>76200</xdr:colOff>
      <xdr:row>69</xdr:row>
      <xdr:rowOff>47625</xdr:rowOff>
    </xdr:from>
    <xdr:to>
      <xdr:col>10</xdr:col>
      <xdr:colOff>1362075</xdr:colOff>
      <xdr:row>70</xdr:row>
      <xdr:rowOff>295275</xdr:rowOff>
    </xdr:to>
    <xdr:sp macro="" textlink="">
      <xdr:nvSpPr>
        <xdr:cNvPr id="7" name="Rectangle 6">
          <a:extLst>
            <a:ext uri="{FF2B5EF4-FFF2-40B4-BE49-F238E27FC236}">
              <a16:creationId xmlns:a16="http://schemas.microsoft.com/office/drawing/2014/main" id="{D528912C-83AA-467B-99EA-701DA4F2408C}"/>
            </a:ext>
          </a:extLst>
        </xdr:cNvPr>
        <xdr:cNvSpPr/>
      </xdr:nvSpPr>
      <xdr:spPr bwMode="auto">
        <a:xfrm>
          <a:off x="6038850" y="7753350"/>
          <a:ext cx="1285875" cy="342900"/>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'23 SEFA:</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29	</a:t>
          </a:r>
          <a:endParaRPr lang="en-US" sz="900" b="1" i="0">
            <a:solidFill>
              <a:schemeClr val="bg1"/>
            </a:solidFill>
            <a:latin typeface="Arial Narrow" panose="020B060602020203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24</xdr:col>
      <xdr:colOff>266700</xdr:colOff>
      <xdr:row>35</xdr:row>
      <xdr:rowOff>76200</xdr:rowOff>
    </xdr:from>
    <xdr:to>
      <xdr:col>25</xdr:col>
      <xdr:colOff>104775</xdr:colOff>
      <xdr:row>38</xdr:row>
      <xdr:rowOff>123825</xdr:rowOff>
    </xdr:to>
    <xdr:sp macro="" textlink="">
      <xdr:nvSpPr>
        <xdr:cNvPr id="33793" name="AutoShape 1">
          <a:hlinkClick xmlns:r="http://schemas.openxmlformats.org/officeDocument/2006/relationships" r:id="rId1"/>
          <a:extLst>
            <a:ext uri="{FF2B5EF4-FFF2-40B4-BE49-F238E27FC236}">
              <a16:creationId xmlns:a16="http://schemas.microsoft.com/office/drawing/2014/main" id="{00000000-0008-0000-1000-000001840000}"/>
            </a:ext>
          </a:extLst>
        </xdr:cNvPr>
        <xdr:cNvSpPr>
          <a:spLocks noChangeArrowheads="1"/>
        </xdr:cNvSpPr>
      </xdr:nvSpPr>
      <xdr:spPr bwMode="auto">
        <a:xfrm>
          <a:off x="10982325" y="6915150"/>
          <a:ext cx="552450" cy="533400"/>
        </a:xfrm>
        <a:prstGeom prst="rightArrow">
          <a:avLst>
            <a:gd name="adj1" fmla="val 60000"/>
            <a:gd name="adj2" fmla="val 16571"/>
          </a:avLst>
        </a:prstGeom>
        <a:solidFill>
          <a:srgbClr val="FFFFFF"/>
        </a:solidFill>
        <a:ln w="9525">
          <a:solidFill>
            <a:srgbClr val="000000"/>
          </a:solidFill>
          <a:miter lim="800000"/>
          <a:headEnd/>
          <a:tailEnd/>
        </a:ln>
      </xdr:spPr>
      <xdr:txBody>
        <a:bodyPr vertOverflow="clip" wrap="square" lIns="0" tIns="0" rIns="0" bIns="0" anchor="ctr" upright="1"/>
        <a:lstStyle/>
        <a:p>
          <a:pPr algn="r" rtl="0">
            <a:defRPr sz="1000"/>
          </a:pPr>
          <a:r>
            <a:rPr lang="en-US" sz="800" b="0" i="0" u="none" strike="noStrike" baseline="0">
              <a:solidFill>
                <a:srgbClr val="000000"/>
              </a:solidFill>
              <a:latin typeface="Arial Narrow"/>
            </a:rPr>
            <a:t>To Next Section</a:t>
          </a:r>
        </a:p>
      </xdr:txBody>
    </xdr:sp>
    <xdr:clientData fPrintsWithSheet="0"/>
  </xdr:twoCellAnchor>
  <xdr:twoCellAnchor>
    <xdr:from>
      <xdr:col>9</xdr:col>
      <xdr:colOff>85725</xdr:colOff>
      <xdr:row>35</xdr:row>
      <xdr:rowOff>57150</xdr:rowOff>
    </xdr:from>
    <xdr:to>
      <xdr:col>10</xdr:col>
      <xdr:colOff>447675</xdr:colOff>
      <xdr:row>38</xdr:row>
      <xdr:rowOff>104775</xdr:rowOff>
    </xdr:to>
    <xdr:sp macro="" textlink="">
      <xdr:nvSpPr>
        <xdr:cNvPr id="33794" name="AutoShape 2">
          <a:hlinkClick xmlns:r="http://schemas.openxmlformats.org/officeDocument/2006/relationships" r:id="rId2"/>
          <a:extLst>
            <a:ext uri="{FF2B5EF4-FFF2-40B4-BE49-F238E27FC236}">
              <a16:creationId xmlns:a16="http://schemas.microsoft.com/office/drawing/2014/main" id="{00000000-0008-0000-1000-000002840000}"/>
            </a:ext>
          </a:extLst>
        </xdr:cNvPr>
        <xdr:cNvSpPr>
          <a:spLocks noChangeArrowheads="1"/>
        </xdr:cNvSpPr>
      </xdr:nvSpPr>
      <xdr:spPr bwMode="auto">
        <a:xfrm flipH="1">
          <a:off x="4086225" y="4067175"/>
          <a:ext cx="609600" cy="533400"/>
        </a:xfrm>
        <a:prstGeom prst="rightArrow">
          <a:avLst>
            <a:gd name="adj1" fmla="val 60000"/>
            <a:gd name="adj2" fmla="val 18286"/>
          </a:avLst>
        </a:prstGeom>
        <a:solidFill>
          <a:srgbClr val="FFFFFF"/>
        </a:solidFill>
        <a:ln w="9525">
          <a:solidFill>
            <a:srgbClr val="000000"/>
          </a:solidFill>
          <a:miter lim="800000"/>
          <a:headEnd/>
          <a:tailEnd/>
        </a:ln>
      </xdr:spPr>
      <xdr:txBody>
        <a:bodyPr vertOverflow="clip" wrap="square" lIns="0" tIns="0" rIns="0" bIns="0" anchor="ctr" upright="1"/>
        <a:lstStyle/>
        <a:p>
          <a:pPr algn="l" rtl="0">
            <a:defRPr sz="1000"/>
          </a:pPr>
          <a:r>
            <a:rPr lang="en-US" sz="800" b="0" i="0" u="none" strike="noStrike" baseline="0">
              <a:solidFill>
                <a:srgbClr val="000000"/>
              </a:solidFill>
              <a:latin typeface="Arial Narrow"/>
            </a:rPr>
            <a:t>To Previous Section</a:t>
          </a:r>
        </a:p>
      </xdr:txBody>
    </xdr:sp>
    <xdr:clientData fPrintsWithSheet="0"/>
  </xdr:twoCellAnchor>
  <xdr:twoCellAnchor>
    <xdr:from>
      <xdr:col>20</xdr:col>
      <xdr:colOff>0</xdr:colOff>
      <xdr:row>9</xdr:row>
      <xdr:rowOff>0</xdr:rowOff>
    </xdr:from>
    <xdr:to>
      <xdr:col>24</xdr:col>
      <xdr:colOff>180975</xdr:colOff>
      <xdr:row>11</xdr:row>
      <xdr:rowOff>28575</xdr:rowOff>
    </xdr:to>
    <xdr:sp macro="" textlink="">
      <xdr:nvSpPr>
        <xdr:cNvPr id="4" name="Rectangle 3">
          <a:extLst>
            <a:ext uri="{FF2B5EF4-FFF2-40B4-BE49-F238E27FC236}">
              <a16:creationId xmlns:a16="http://schemas.microsoft.com/office/drawing/2014/main" id="{00000000-0008-0000-1000-000004000000}"/>
            </a:ext>
          </a:extLst>
        </xdr:cNvPr>
        <xdr:cNvSpPr/>
      </xdr:nvSpPr>
      <xdr:spPr bwMode="auto">
        <a:xfrm>
          <a:off x="9591675" y="1638300"/>
          <a:ext cx="1285875" cy="371475"/>
        </a:xfrm>
        <a:prstGeom prst="rect">
          <a:avLst/>
        </a:prstGeom>
        <a:solidFill>
          <a:srgbClr val="263582"/>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ctr" anchorCtr="0" upright="1"/>
        <a:lstStyle/>
        <a:p>
          <a:pPr lvl="0" algn="ctr"/>
          <a:r>
            <a:rPr lang="en-US" sz="900" b="1" i="1">
              <a:solidFill>
                <a:schemeClr val="bg1"/>
              </a:solidFill>
              <a:latin typeface="Arial Narrow" panose="020B0606020202030204" pitchFamily="34" charset="0"/>
            </a:rPr>
            <a:t>Cross Ref to '23 SEFA:</a:t>
          </a:r>
          <a:endParaRPr lang="en-US" sz="900" b="1" i="0">
            <a:solidFill>
              <a:schemeClr val="bg1"/>
            </a:solidFill>
            <a:latin typeface="Arial Narrow" panose="020B0606020202030204" pitchFamily="34" charset="0"/>
          </a:endParaRPr>
        </a:p>
        <a:p>
          <a:pPr algn="ctr"/>
          <a:br>
            <a:rPr lang="en-US" sz="300" b="1" i="0">
              <a:solidFill>
                <a:schemeClr val="bg1"/>
              </a:solidFill>
              <a:latin typeface="Arial Narrow" panose="020B0606020202030204" pitchFamily="34" charset="0"/>
            </a:rPr>
          </a:br>
          <a:r>
            <a:rPr lang="en-US" sz="900" b="1" i="0">
              <a:solidFill>
                <a:schemeClr val="bg1"/>
              </a:solidFill>
              <a:latin typeface="Arial Narrow" panose="020B0606020202030204" pitchFamily="34" charset="0"/>
            </a:rPr>
            <a:t>See Table</a:t>
          </a:r>
          <a:r>
            <a:rPr lang="en-US" sz="900" b="1" i="0" baseline="0">
              <a:solidFill>
                <a:schemeClr val="bg1"/>
              </a:solidFill>
              <a:latin typeface="Arial Narrow" panose="020B0606020202030204" pitchFamily="34" charset="0"/>
            </a:rPr>
            <a:t> 9</a:t>
          </a:r>
          <a:endParaRPr lang="en-US" sz="900" b="1" i="0">
            <a:solidFill>
              <a:schemeClr val="bg1"/>
            </a:solidFill>
            <a:latin typeface="Arial Narrow" panose="020B0606020202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0"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0"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us_elfa.survey@pwc.com"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us_elfa.survey@pwc.com" TargetMode="External"/><Relationship Id="rId1" Type="http://schemas.openxmlformats.org/officeDocument/2006/relationships/hyperlink" Target="mailto:bchoi@elfaonline.org"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bchoi@elfaonline.org"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bchoi@elfaonline.org"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bchoi@elfaonline.org"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bchoi@elfaonline.org"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bchoi@elfaonline.org"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bchoi@elfaonline.org"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bchoi@elfaonlin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60"/>
  <sheetViews>
    <sheetView tabSelected="1" topLeftCell="I1" zoomScaleNormal="100" zoomScaleSheetLayoutView="100" workbookViewId="0">
      <selection activeCell="L31" sqref="L31:U31"/>
    </sheetView>
  </sheetViews>
  <sheetFormatPr defaultColWidth="0" defaultRowHeight="12.75" zeroHeight="1" x14ac:dyDescent="0.2"/>
  <cols>
    <col min="1" max="1" width="21.85546875" bestFit="1" customWidth="1"/>
    <col min="2" max="2" width="17.5703125" bestFit="1" customWidth="1"/>
    <col min="3" max="8" width="9.140625" customWidth="1"/>
    <col min="9" max="9" width="4.42578125" customWidth="1"/>
    <col min="10" max="10" width="3.5703125" customWidth="1"/>
    <col min="11" max="11" width="25.7109375" customWidth="1"/>
    <col min="12" max="12" width="1.42578125" customWidth="1"/>
    <col min="13" max="13" width="10.7109375" customWidth="1"/>
    <col min="14" max="14" width="3.5703125" customWidth="1"/>
    <col min="15" max="15" width="0.85546875" customWidth="1"/>
    <col min="16" max="16" width="1.5703125" customWidth="1"/>
    <col min="17" max="17" width="10.7109375" customWidth="1"/>
    <col min="18" max="18" width="3.5703125" customWidth="1"/>
    <col min="19" max="19" width="0.85546875" customWidth="1"/>
    <col min="20" max="20" width="1.5703125" customWidth="1"/>
    <col min="21" max="21" width="10.7109375" customWidth="1"/>
    <col min="22" max="22" width="3.42578125" customWidth="1"/>
    <col min="23" max="23" width="0.85546875" customWidth="1"/>
    <col min="24" max="24" width="1.5703125" customWidth="1"/>
    <col min="25" max="25" width="10.7109375" customWidth="1"/>
    <col min="26" max="26" width="3.5703125" customWidth="1"/>
    <col min="27" max="16384" width="9.140625" hidden="1"/>
  </cols>
  <sheetData>
    <row r="1" spans="1:26" s="157" customFormat="1" x14ac:dyDescent="0.2">
      <c r="A1" s="33"/>
      <c r="B1" s="33"/>
      <c r="C1" s="33"/>
      <c r="D1" s="33"/>
      <c r="E1" s="33"/>
      <c r="F1" s="33"/>
      <c r="G1" s="33"/>
      <c r="H1" s="33"/>
    </row>
    <row r="2" spans="1:26" s="157" customFormat="1" x14ac:dyDescent="0.2">
      <c r="A2" s="33"/>
      <c r="B2" s="33"/>
      <c r="C2" s="33"/>
      <c r="D2" s="33"/>
      <c r="E2" s="33"/>
      <c r="F2" s="33"/>
      <c r="G2" s="33"/>
      <c r="H2" s="33"/>
    </row>
    <row r="3" spans="1:26" s="157" customFormat="1" x14ac:dyDescent="0.2">
      <c r="A3" s="33"/>
      <c r="B3" s="33"/>
      <c r="C3" s="33"/>
      <c r="D3" s="33"/>
      <c r="E3" s="33"/>
      <c r="F3" s="33"/>
      <c r="G3" s="33"/>
      <c r="H3" s="33"/>
    </row>
    <row r="4" spans="1:26" s="157" customFormat="1" x14ac:dyDescent="0.2">
      <c r="A4" s="33"/>
      <c r="B4" s="33"/>
      <c r="C4" s="33"/>
      <c r="D4" s="33"/>
      <c r="E4" s="33"/>
      <c r="F4" s="33"/>
      <c r="G4" s="33"/>
      <c r="H4" s="33"/>
    </row>
    <row r="5" spans="1:26" s="157" customFormat="1" x14ac:dyDescent="0.2">
      <c r="A5" s="33"/>
      <c r="B5" s="33"/>
      <c r="C5" s="33"/>
      <c r="D5" s="33"/>
      <c r="E5" s="33"/>
      <c r="F5" s="33"/>
      <c r="G5" s="33"/>
      <c r="H5" s="33"/>
    </row>
    <row r="6" spans="1:26" s="157" customFormat="1" x14ac:dyDescent="0.2">
      <c r="A6" s="33"/>
      <c r="B6" s="33"/>
      <c r="C6" s="33"/>
      <c r="D6" s="33"/>
      <c r="E6" s="33"/>
      <c r="F6" s="33"/>
      <c r="G6" s="33"/>
      <c r="H6" s="33"/>
    </row>
    <row r="7" spans="1:26" s="157" customFormat="1" ht="7.5" customHeight="1" x14ac:dyDescent="0.2">
      <c r="A7" s="33"/>
      <c r="B7" s="33"/>
      <c r="C7" s="33"/>
      <c r="D7" s="33"/>
      <c r="E7" s="33"/>
      <c r="F7" s="33"/>
      <c r="G7" s="33"/>
      <c r="H7" s="33"/>
    </row>
    <row r="8" spans="1:26" s="157" customFormat="1" x14ac:dyDescent="0.2">
      <c r="A8" s="33"/>
      <c r="B8" s="33"/>
      <c r="C8" s="33"/>
      <c r="D8" s="33"/>
      <c r="E8" s="33"/>
      <c r="F8" s="33"/>
      <c r="G8" s="33"/>
      <c r="H8" s="33"/>
    </row>
    <row r="9" spans="1:26" s="157" customFormat="1" x14ac:dyDescent="0.2">
      <c r="A9" s="33"/>
      <c r="B9" s="33"/>
      <c r="C9" s="33"/>
      <c r="D9" s="33"/>
      <c r="E9" s="33"/>
      <c r="F9" s="33"/>
      <c r="G9" s="33"/>
      <c r="H9" s="33"/>
    </row>
    <row r="10" spans="1:26" s="157" customFormat="1" x14ac:dyDescent="0.2">
      <c r="A10" s="33"/>
      <c r="B10" s="33"/>
      <c r="C10" s="33"/>
      <c r="D10" s="33"/>
      <c r="E10" s="33"/>
      <c r="F10" s="33"/>
      <c r="G10" s="33"/>
      <c r="H10" s="33"/>
    </row>
    <row r="11" spans="1:26" s="157" customFormat="1" x14ac:dyDescent="0.2">
      <c r="A11" s="33"/>
      <c r="B11" s="33"/>
      <c r="C11" s="33"/>
      <c r="D11" s="33"/>
      <c r="E11" s="33"/>
      <c r="F11" s="33"/>
      <c r="G11" s="33"/>
      <c r="H11" s="33"/>
    </row>
    <row r="12" spans="1:26" s="157" customFormat="1" ht="6" customHeight="1" x14ac:dyDescent="0.2">
      <c r="A12" s="33"/>
      <c r="B12" s="33"/>
      <c r="C12" s="33"/>
      <c r="D12" s="33"/>
      <c r="E12" s="33"/>
      <c r="F12" s="33"/>
      <c r="G12" s="33"/>
      <c r="H12" s="33"/>
    </row>
    <row r="13" spans="1:26" s="157" customFormat="1" ht="5.25" customHeight="1" x14ac:dyDescent="0.2">
      <c r="A13" s="33"/>
      <c r="B13" s="33"/>
      <c r="C13" s="33"/>
      <c r="D13" s="33"/>
      <c r="E13" s="33"/>
      <c r="F13" s="33"/>
      <c r="G13" s="33"/>
      <c r="H13" s="33"/>
    </row>
    <row r="14" spans="1:26" s="157" customFormat="1" x14ac:dyDescent="0.2">
      <c r="A14" s="33"/>
      <c r="B14" s="33"/>
      <c r="C14" s="33"/>
      <c r="D14" s="33"/>
      <c r="E14" s="33"/>
      <c r="F14" s="33"/>
      <c r="G14" s="33"/>
      <c r="H14" s="33"/>
      <c r="I14" s="158" t="s">
        <v>297</v>
      </c>
      <c r="J14" s="75"/>
      <c r="K14" s="75"/>
      <c r="L14" s="75"/>
      <c r="M14" s="75"/>
      <c r="N14" s="75"/>
      <c r="O14" s="75"/>
      <c r="P14" s="75"/>
      <c r="Q14" s="75"/>
      <c r="R14" s="76"/>
      <c r="S14" s="76"/>
      <c r="T14" s="76"/>
      <c r="U14" s="76"/>
      <c r="V14" s="76"/>
      <c r="W14" s="76"/>
      <c r="X14" s="76"/>
      <c r="Y14" s="76"/>
      <c r="Z14" s="76"/>
    </row>
    <row r="15" spans="1:26" s="157" customFormat="1" x14ac:dyDescent="0.2">
      <c r="A15" s="33"/>
      <c r="B15" s="33"/>
      <c r="C15" s="33"/>
      <c r="D15" s="33"/>
      <c r="E15" s="33"/>
      <c r="F15" s="33"/>
      <c r="G15" s="33"/>
      <c r="H15" s="33"/>
      <c r="I15" s="75" t="s">
        <v>298</v>
      </c>
      <c r="J15" s="75"/>
      <c r="K15" s="75"/>
      <c r="L15" s="75"/>
      <c r="M15" s="75"/>
      <c r="N15" s="75"/>
      <c r="O15" s="75"/>
      <c r="P15" s="75"/>
      <c r="Q15" s="75"/>
      <c r="R15" s="76"/>
      <c r="S15" s="76"/>
      <c r="T15" s="76"/>
      <c r="U15" s="76"/>
      <c r="V15" s="76"/>
      <c r="W15" s="76"/>
      <c r="X15" s="76"/>
      <c r="Y15" s="76"/>
      <c r="Z15" s="76"/>
    </row>
    <row r="16" spans="1:26" s="157" customFormat="1" x14ac:dyDescent="0.2">
      <c r="A16" s="33"/>
      <c r="B16" s="33"/>
      <c r="C16" s="33"/>
      <c r="D16" s="33"/>
      <c r="E16" s="33"/>
      <c r="F16" s="33"/>
      <c r="G16" s="33"/>
      <c r="H16" s="33"/>
      <c r="I16" s="75" t="s">
        <v>299</v>
      </c>
      <c r="J16" s="75"/>
      <c r="K16" s="75"/>
      <c r="L16" s="75"/>
      <c r="M16" s="75"/>
      <c r="N16" s="75"/>
      <c r="O16" s="75"/>
      <c r="P16" s="75"/>
      <c r="Q16" s="75"/>
      <c r="R16" s="76"/>
      <c r="S16" s="76"/>
      <c r="T16" s="76"/>
      <c r="U16" s="76"/>
      <c r="V16" s="76"/>
      <c r="W16" s="76"/>
      <c r="X16" s="76"/>
      <c r="Y16" s="76"/>
      <c r="Z16" s="76"/>
    </row>
    <row r="17" spans="1:26" s="157" customFormat="1" x14ac:dyDescent="0.2">
      <c r="A17" s="33"/>
      <c r="B17" s="33"/>
      <c r="C17" s="33"/>
      <c r="D17" s="33"/>
      <c r="E17" s="33"/>
      <c r="F17" s="33"/>
      <c r="G17" s="33"/>
      <c r="H17" s="33"/>
      <c r="I17" s="75" t="s">
        <v>295</v>
      </c>
      <c r="J17" s="75"/>
      <c r="K17" s="75"/>
      <c r="L17" s="75"/>
      <c r="M17" s="75"/>
      <c r="N17" s="75"/>
      <c r="O17" s="75"/>
      <c r="P17" s="75"/>
      <c r="Q17" s="75"/>
      <c r="R17" s="76"/>
      <c r="S17" s="76"/>
      <c r="T17" s="76"/>
      <c r="U17" s="76"/>
      <c r="V17" s="76"/>
      <c r="W17" s="76"/>
      <c r="X17" s="76"/>
      <c r="Y17" s="76"/>
      <c r="Z17" s="76"/>
    </row>
    <row r="18" spans="1:26" s="157" customFormat="1" x14ac:dyDescent="0.2">
      <c r="A18" s="33"/>
      <c r="B18" s="33"/>
      <c r="C18" s="33"/>
      <c r="D18" s="33"/>
      <c r="E18" s="33"/>
      <c r="F18" s="33"/>
      <c r="G18" s="33"/>
      <c r="H18" s="33"/>
      <c r="I18" s="75" t="s">
        <v>296</v>
      </c>
      <c r="J18" s="75"/>
      <c r="K18" s="75"/>
      <c r="L18" s="75"/>
      <c r="M18" s="75"/>
      <c r="N18" s="75"/>
      <c r="O18" s="75"/>
      <c r="P18" s="75"/>
      <c r="Q18" s="75"/>
      <c r="R18" s="76"/>
      <c r="S18" s="76"/>
      <c r="T18" s="76"/>
      <c r="U18" s="76"/>
      <c r="V18" s="76"/>
      <c r="W18" s="76"/>
      <c r="X18" s="76"/>
      <c r="Y18" s="76"/>
      <c r="Z18" s="76"/>
    </row>
    <row r="19" spans="1:26" s="157" customFormat="1" ht="5.25" customHeight="1" x14ac:dyDescent="0.2">
      <c r="A19" s="33"/>
      <c r="B19" s="33"/>
      <c r="C19" s="33"/>
      <c r="D19" s="33"/>
      <c r="E19" s="33"/>
      <c r="F19" s="33"/>
      <c r="G19" s="33"/>
      <c r="H19" s="33"/>
      <c r="I19" s="75"/>
      <c r="J19" s="75"/>
      <c r="K19" s="75"/>
      <c r="L19" s="75"/>
      <c r="M19" s="75"/>
      <c r="N19" s="75"/>
      <c r="O19" s="75"/>
      <c r="P19" s="75"/>
      <c r="Q19" s="75"/>
      <c r="R19" s="76"/>
      <c r="S19" s="76"/>
      <c r="T19" s="76"/>
      <c r="U19" s="76"/>
      <c r="V19" s="76"/>
      <c r="W19" s="76"/>
      <c r="X19" s="76"/>
      <c r="Y19" s="76"/>
      <c r="Z19" s="76"/>
    </row>
    <row r="20" spans="1:26" s="157" customFormat="1" x14ac:dyDescent="0.2">
      <c r="A20" s="33"/>
      <c r="B20" s="33"/>
      <c r="C20" s="33"/>
      <c r="D20" s="33"/>
      <c r="E20" s="33"/>
      <c r="F20" s="33"/>
      <c r="G20" s="33"/>
      <c r="H20" s="33"/>
      <c r="I20" s="75" t="s">
        <v>728</v>
      </c>
      <c r="J20" s="75"/>
      <c r="K20" s="75"/>
      <c r="L20" s="75"/>
      <c r="M20" s="75"/>
      <c r="N20" s="75"/>
      <c r="O20" s="75"/>
      <c r="P20" s="75"/>
      <c r="Q20" s="75"/>
      <c r="R20" s="130"/>
      <c r="S20" s="130"/>
      <c r="T20" s="130"/>
      <c r="U20" s="130"/>
      <c r="V20" s="130"/>
      <c r="W20" s="130"/>
      <c r="X20" s="130"/>
      <c r="Y20" s="76"/>
      <c r="Z20" s="76"/>
    </row>
    <row r="21" spans="1:26" s="157" customFormat="1" x14ac:dyDescent="0.2">
      <c r="A21" s="33"/>
      <c r="B21" s="33"/>
      <c r="C21" s="33"/>
      <c r="D21" s="33"/>
      <c r="E21" s="33"/>
      <c r="F21" s="33"/>
      <c r="G21" s="33"/>
      <c r="H21" s="33"/>
      <c r="I21" s="378" t="s">
        <v>570</v>
      </c>
      <c r="J21" s="378"/>
      <c r="K21" s="377"/>
      <c r="L21" s="377"/>
      <c r="M21" s="377"/>
      <c r="N21" s="377"/>
      <c r="O21" s="377"/>
      <c r="P21" s="377"/>
      <c r="Q21" s="377"/>
      <c r="R21" s="377"/>
      <c r="S21" s="377"/>
      <c r="T21" s="377"/>
      <c r="U21" s="377"/>
      <c r="V21" s="378"/>
      <c r="W21" s="378"/>
      <c r="X21" s="378"/>
      <c r="Y21" s="378"/>
      <c r="Z21" s="379"/>
    </row>
    <row r="22" spans="1:26" s="157" customFormat="1" ht="5.25" customHeight="1" x14ac:dyDescent="0.2">
      <c r="A22" s="33"/>
      <c r="B22" s="33"/>
      <c r="C22" s="33"/>
      <c r="D22" s="33"/>
      <c r="E22" s="33"/>
      <c r="F22" s="33"/>
      <c r="G22" s="33"/>
      <c r="H22" s="33"/>
      <c r="Z22" s="76"/>
    </row>
    <row r="23" spans="1:26" s="159" customFormat="1" x14ac:dyDescent="0.2">
      <c r="A23" s="33"/>
      <c r="B23" s="33"/>
      <c r="C23" s="33"/>
      <c r="D23" s="33"/>
      <c r="E23" s="33"/>
      <c r="F23" s="33"/>
      <c r="G23" s="33"/>
      <c r="H23" s="33"/>
      <c r="I23" s="75" t="s">
        <v>786</v>
      </c>
      <c r="J23" s="75"/>
      <c r="K23" s="75"/>
      <c r="L23" s="75"/>
      <c r="M23" s="75"/>
      <c r="N23" s="75"/>
      <c r="O23" s="75"/>
      <c r="P23" s="75"/>
      <c r="Q23" s="75"/>
      <c r="R23" s="158"/>
      <c r="S23" s="158"/>
      <c r="T23" s="158"/>
      <c r="U23" s="158"/>
      <c r="V23" s="158"/>
      <c r="W23" s="158"/>
      <c r="X23" s="158"/>
      <c r="Y23" s="158"/>
      <c r="Z23" s="158"/>
    </row>
    <row r="24" spans="1:26" s="157" customFormat="1" x14ac:dyDescent="0.2">
      <c r="A24" s="33"/>
      <c r="B24" s="33"/>
      <c r="C24" s="33"/>
      <c r="D24" s="33"/>
      <c r="E24" s="33"/>
      <c r="F24" s="33"/>
      <c r="G24" s="33"/>
      <c r="H24" s="33"/>
      <c r="I24" s="160" t="s">
        <v>285</v>
      </c>
      <c r="J24" s="161"/>
      <c r="K24" s="161"/>
      <c r="L24" s="161"/>
      <c r="M24" s="161"/>
      <c r="N24" s="161"/>
      <c r="O24" s="161"/>
      <c r="P24" s="161"/>
      <c r="Q24" s="161"/>
      <c r="R24" s="76"/>
      <c r="S24" s="76"/>
      <c r="T24" s="76"/>
      <c r="U24" s="76"/>
      <c r="V24" s="76"/>
      <c r="W24" s="76"/>
      <c r="X24" s="76"/>
      <c r="Y24" s="76"/>
      <c r="Z24" s="76"/>
    </row>
    <row r="25" spans="1:26" s="157" customFormat="1" x14ac:dyDescent="0.2">
      <c r="A25" s="33"/>
      <c r="B25" s="33"/>
      <c r="C25" s="33"/>
      <c r="D25" s="33"/>
      <c r="E25" s="33"/>
      <c r="F25" s="33"/>
      <c r="G25" s="33"/>
      <c r="H25" s="33"/>
      <c r="I25" s="162" t="s">
        <v>286</v>
      </c>
      <c r="J25" s="161"/>
      <c r="K25" s="161"/>
      <c r="L25" s="161"/>
      <c r="M25" s="161"/>
      <c r="N25" s="161"/>
      <c r="O25" s="161"/>
      <c r="P25" s="161"/>
      <c r="Q25" s="161"/>
      <c r="R25" s="76"/>
      <c r="S25" s="76"/>
      <c r="T25" s="76"/>
      <c r="U25" s="76"/>
      <c r="V25" s="76"/>
      <c r="W25" s="76"/>
      <c r="X25" s="76"/>
      <c r="Y25" s="76"/>
      <c r="Z25" s="76"/>
    </row>
    <row r="26" spans="1:26" s="157" customFormat="1" x14ac:dyDescent="0.2">
      <c r="A26" s="33"/>
      <c r="B26" s="33"/>
      <c r="C26" s="33"/>
      <c r="D26" s="33"/>
      <c r="E26" s="33"/>
      <c r="F26" s="33"/>
      <c r="G26" s="33"/>
      <c r="H26" s="33"/>
      <c r="I26" s="162" t="s">
        <v>287</v>
      </c>
      <c r="J26" s="161"/>
      <c r="K26" s="161"/>
      <c r="L26" s="161"/>
      <c r="M26" s="161"/>
      <c r="N26" s="161"/>
      <c r="O26" s="161"/>
      <c r="P26" s="161"/>
      <c r="Q26" s="161"/>
      <c r="R26" s="76"/>
      <c r="S26" s="76"/>
      <c r="T26" s="76"/>
      <c r="U26" s="76"/>
      <c r="V26" s="76"/>
      <c r="W26" s="76"/>
      <c r="X26" s="76"/>
      <c r="Y26" s="76"/>
      <c r="Z26" s="76"/>
    </row>
    <row r="27" spans="1:26" s="157" customFormat="1" x14ac:dyDescent="0.2">
      <c r="A27" s="33"/>
      <c r="B27" s="33"/>
      <c r="C27" s="33"/>
      <c r="D27" s="33"/>
      <c r="E27" s="33"/>
      <c r="F27" s="33"/>
      <c r="G27" s="33"/>
      <c r="H27" s="33"/>
      <c r="I27" s="162" t="s">
        <v>176</v>
      </c>
      <c r="J27" s="161"/>
      <c r="K27" s="161"/>
      <c r="L27" s="161"/>
      <c r="M27" s="161"/>
      <c r="N27" s="161"/>
      <c r="O27" s="161"/>
      <c r="P27" s="161"/>
      <c r="Q27" s="161"/>
      <c r="R27" s="76"/>
      <c r="S27" s="76"/>
      <c r="T27" s="76"/>
      <c r="U27" s="76"/>
      <c r="V27" s="76"/>
      <c r="W27" s="76"/>
      <c r="X27" s="76"/>
      <c r="Y27" s="76"/>
      <c r="Z27" s="76"/>
    </row>
    <row r="28" spans="1:26" s="157" customFormat="1" ht="5.25" customHeight="1" x14ac:dyDescent="0.2">
      <c r="A28" s="33"/>
      <c r="B28" s="33"/>
      <c r="C28" s="33"/>
      <c r="D28" s="33"/>
      <c r="E28" s="33"/>
      <c r="F28" s="33"/>
      <c r="G28" s="33"/>
      <c r="H28" s="33"/>
      <c r="I28" s="162"/>
      <c r="J28" s="161"/>
      <c r="K28" s="161"/>
      <c r="L28" s="161"/>
      <c r="M28" s="161"/>
      <c r="N28" s="161"/>
      <c r="O28" s="161"/>
      <c r="P28" s="161"/>
      <c r="Q28" s="161"/>
      <c r="R28" s="76"/>
      <c r="S28" s="76"/>
      <c r="T28" s="76"/>
      <c r="U28" s="76"/>
      <c r="V28" s="76"/>
      <c r="W28" s="76"/>
      <c r="X28" s="76"/>
      <c r="Y28" s="76"/>
      <c r="Z28" s="76"/>
    </row>
    <row r="29" spans="1:26" s="157" customFormat="1" ht="25.5" x14ac:dyDescent="0.2">
      <c r="A29" s="33"/>
      <c r="B29" s="33"/>
      <c r="C29" s="33"/>
      <c r="D29" s="33"/>
      <c r="E29" s="33"/>
      <c r="F29" s="33"/>
      <c r="G29" s="33"/>
      <c r="H29" s="33"/>
      <c r="I29" s="163" t="s">
        <v>473</v>
      </c>
      <c r="J29" s="161"/>
      <c r="K29" s="161"/>
      <c r="L29" s="161"/>
      <c r="M29" s="161"/>
      <c r="N29" s="161"/>
      <c r="O29" s="161"/>
      <c r="P29" s="161"/>
      <c r="Q29" s="161"/>
      <c r="R29" s="76"/>
      <c r="S29" s="76"/>
      <c r="T29" s="76"/>
      <c r="U29" s="76"/>
      <c r="V29" s="76"/>
      <c r="W29" s="76"/>
      <c r="X29" s="76"/>
      <c r="Y29" s="76"/>
      <c r="Z29" s="76"/>
    </row>
    <row r="30" spans="1:26" s="157" customFormat="1" ht="5.25" customHeight="1" x14ac:dyDescent="0.2">
      <c r="A30" s="33"/>
      <c r="B30" s="33"/>
      <c r="C30" s="33"/>
      <c r="D30" s="33"/>
      <c r="E30" s="33"/>
      <c r="F30" s="33"/>
      <c r="G30" s="33"/>
      <c r="H30" s="33"/>
      <c r="I30" s="163"/>
      <c r="J30" s="161"/>
      <c r="K30" s="161"/>
      <c r="L30" s="161"/>
      <c r="M30" s="161"/>
      <c r="N30" s="161"/>
      <c r="O30" s="161"/>
      <c r="P30" s="161"/>
      <c r="Q30" s="161"/>
      <c r="R30" s="76"/>
      <c r="S30" s="76"/>
      <c r="T30" s="76"/>
      <c r="U30" s="76"/>
      <c r="V30" s="76"/>
      <c r="W30" s="76"/>
      <c r="X30" s="76"/>
      <c r="Y30" s="76"/>
      <c r="Z30" s="76"/>
    </row>
    <row r="31" spans="1:26" s="14" customFormat="1" x14ac:dyDescent="0.2">
      <c r="A31" s="33" t="s">
        <v>282</v>
      </c>
      <c r="B31" s="33"/>
      <c r="C31" s="33"/>
      <c r="D31" s="33"/>
      <c r="E31" s="33"/>
      <c r="F31" s="33"/>
      <c r="G31" s="33"/>
      <c r="H31" s="33"/>
      <c r="I31" s="157"/>
      <c r="J31" s="157"/>
      <c r="K31" s="164" t="s">
        <v>60</v>
      </c>
      <c r="L31" s="422"/>
      <c r="M31" s="422"/>
      <c r="N31" s="422"/>
      <c r="O31" s="422"/>
      <c r="P31" s="422"/>
      <c r="Q31" s="422"/>
      <c r="R31" s="422"/>
      <c r="S31" s="422"/>
      <c r="T31" s="422"/>
      <c r="U31" s="422"/>
      <c r="V31" s="157"/>
      <c r="W31" s="157"/>
      <c r="X31" s="157"/>
      <c r="Y31" s="157"/>
      <c r="Z31" s="157"/>
    </row>
    <row r="32" spans="1:26" s="14" customFormat="1" ht="7.5" customHeight="1" x14ac:dyDescent="0.2">
      <c r="A32" s="33"/>
      <c r="B32" s="33"/>
      <c r="C32" s="33"/>
      <c r="D32" s="33"/>
      <c r="E32" s="33"/>
      <c r="F32" s="33"/>
      <c r="G32" s="33"/>
      <c r="H32" s="33"/>
      <c r="I32" s="157"/>
      <c r="J32" s="157"/>
      <c r="K32" s="157"/>
      <c r="L32" s="157"/>
      <c r="M32" s="157"/>
      <c r="N32" s="157"/>
      <c r="O32" s="157"/>
      <c r="P32" s="157"/>
      <c r="Q32" s="157"/>
      <c r="R32" s="157"/>
      <c r="S32" s="157"/>
      <c r="T32" s="157"/>
      <c r="U32" s="157"/>
      <c r="V32" s="157"/>
      <c r="W32" s="157"/>
      <c r="X32" s="157"/>
      <c r="Y32" s="157"/>
      <c r="Z32" s="157"/>
    </row>
    <row r="33" spans="1:26" s="14" customFormat="1" x14ac:dyDescent="0.2">
      <c r="A33" s="33"/>
      <c r="B33" s="33"/>
      <c r="C33" s="33"/>
      <c r="D33" s="33"/>
      <c r="E33" s="33"/>
      <c r="F33" s="33"/>
      <c r="G33" s="33"/>
      <c r="H33" s="33"/>
      <c r="I33" s="157"/>
      <c r="J33" s="157"/>
      <c r="K33" s="165" t="s">
        <v>64</v>
      </c>
      <c r="L33" s="157"/>
      <c r="M33" s="157"/>
      <c r="N33" s="157"/>
      <c r="O33" s="157"/>
      <c r="P33" s="157"/>
      <c r="Q33" s="157"/>
      <c r="R33" s="157"/>
      <c r="S33" s="157"/>
      <c r="T33" s="157"/>
      <c r="U33" s="157"/>
      <c r="V33" s="157"/>
      <c r="W33" s="157"/>
      <c r="X33" s="157"/>
      <c r="Y33" s="157"/>
      <c r="Z33" s="157"/>
    </row>
    <row r="34" spans="1:26" s="14" customFormat="1" x14ac:dyDescent="0.2">
      <c r="A34" s="33" t="s">
        <v>283</v>
      </c>
      <c r="B34" s="33"/>
      <c r="C34" s="33"/>
      <c r="D34" s="33"/>
      <c r="E34" s="33"/>
      <c r="F34" s="33"/>
      <c r="G34" s="33"/>
      <c r="H34" s="33"/>
      <c r="I34" s="157"/>
      <c r="J34" s="157"/>
      <c r="K34" s="164" t="s">
        <v>66</v>
      </c>
      <c r="L34" s="422"/>
      <c r="M34" s="422"/>
      <c r="N34" s="422"/>
      <c r="O34" s="422"/>
      <c r="P34" s="422"/>
      <c r="Q34" s="422"/>
      <c r="R34" s="422"/>
      <c r="S34" s="422"/>
      <c r="T34" s="422"/>
      <c r="U34" s="422"/>
      <c r="V34" s="157"/>
      <c r="W34" s="157"/>
      <c r="X34" s="157"/>
      <c r="Y34" s="157"/>
      <c r="Z34" s="157"/>
    </row>
    <row r="35" spans="1:26" s="14" customFormat="1" ht="9" customHeight="1" x14ac:dyDescent="0.2">
      <c r="A35" s="33"/>
      <c r="B35" s="33"/>
      <c r="C35" s="33"/>
      <c r="D35" s="33"/>
      <c r="E35" s="33"/>
      <c r="F35" s="33"/>
      <c r="G35" s="33"/>
      <c r="H35" s="33"/>
      <c r="I35" s="157"/>
      <c r="J35" s="157"/>
      <c r="K35" s="164"/>
      <c r="L35" s="157"/>
      <c r="M35" s="157"/>
      <c r="N35" s="157"/>
      <c r="O35" s="157"/>
      <c r="P35" s="157"/>
      <c r="Q35" s="157"/>
      <c r="R35" s="157"/>
      <c r="S35" s="157"/>
      <c r="T35" s="157"/>
      <c r="U35" s="157"/>
      <c r="V35" s="157"/>
      <c r="W35" s="157"/>
      <c r="X35" s="157"/>
      <c r="Y35" s="157"/>
      <c r="Z35" s="157"/>
    </row>
    <row r="36" spans="1:26" s="14" customFormat="1" x14ac:dyDescent="0.2">
      <c r="A36" s="33" t="s">
        <v>284</v>
      </c>
      <c r="B36" s="33"/>
      <c r="C36" s="33"/>
      <c r="D36" s="33"/>
      <c r="E36" s="33"/>
      <c r="F36" s="33"/>
      <c r="G36" s="33"/>
      <c r="H36" s="33"/>
      <c r="I36" s="157"/>
      <c r="J36" s="157"/>
      <c r="K36" s="164" t="s">
        <v>65</v>
      </c>
      <c r="L36" s="423"/>
      <c r="M36" s="423"/>
      <c r="N36" s="423"/>
      <c r="O36" s="423"/>
      <c r="P36" s="423"/>
      <c r="Q36" s="423"/>
      <c r="R36" s="423"/>
      <c r="S36" s="423"/>
      <c r="T36" s="423"/>
      <c r="U36" s="423"/>
      <c r="V36" s="157"/>
      <c r="W36" s="157"/>
      <c r="X36" s="157"/>
      <c r="Y36" s="157"/>
      <c r="Z36" s="157"/>
    </row>
    <row r="37" spans="1:26" s="14" customFormat="1" ht="9" customHeight="1" x14ac:dyDescent="0.2">
      <c r="A37" s="33"/>
      <c r="B37" s="33"/>
      <c r="C37" s="33"/>
      <c r="D37" s="33"/>
      <c r="E37" s="33"/>
      <c r="F37" s="33"/>
      <c r="G37" s="33"/>
      <c r="H37" s="33"/>
      <c r="I37" s="157"/>
      <c r="J37" s="157"/>
      <c r="K37" s="164"/>
      <c r="L37" s="157"/>
      <c r="M37" s="157"/>
      <c r="N37" s="157"/>
      <c r="O37" s="157"/>
      <c r="P37" s="157"/>
      <c r="Q37" s="157"/>
      <c r="R37" s="157"/>
      <c r="S37" s="157"/>
      <c r="T37" s="157"/>
      <c r="U37" s="157"/>
      <c r="V37" s="157"/>
      <c r="W37" s="157"/>
      <c r="X37" s="157"/>
      <c r="Y37" s="157"/>
      <c r="Z37" s="157"/>
    </row>
    <row r="38" spans="1:26" s="14" customFormat="1" x14ac:dyDescent="0.2">
      <c r="A38" s="33" t="s">
        <v>215</v>
      </c>
      <c r="B38" s="33"/>
      <c r="C38" s="33"/>
      <c r="D38" s="33"/>
      <c r="E38" s="33"/>
      <c r="F38" s="33"/>
      <c r="G38" s="33"/>
      <c r="H38" s="33"/>
      <c r="I38" s="157"/>
      <c r="J38" s="157"/>
      <c r="K38" s="164" t="s">
        <v>67</v>
      </c>
      <c r="L38" s="422"/>
      <c r="M38" s="422"/>
      <c r="N38" s="422"/>
      <c r="O38" s="422"/>
      <c r="P38" s="422"/>
      <c r="Q38" s="422"/>
      <c r="R38" s="422"/>
      <c r="S38" s="422"/>
      <c r="T38" s="422"/>
      <c r="U38" s="422"/>
      <c r="V38" s="157"/>
      <c r="W38" s="157"/>
      <c r="X38" s="157"/>
      <c r="Y38" s="157"/>
      <c r="Z38" s="157"/>
    </row>
    <row r="39" spans="1:26" s="14" customFormat="1" x14ac:dyDescent="0.2">
      <c r="A39" s="33" t="s">
        <v>216</v>
      </c>
      <c r="B39" s="33"/>
      <c r="C39" s="33"/>
      <c r="D39" s="33"/>
      <c r="E39" s="33"/>
      <c r="F39" s="33"/>
      <c r="G39" s="33"/>
      <c r="H39" s="33"/>
      <c r="I39" s="157"/>
      <c r="J39" s="157"/>
      <c r="K39" s="164" t="s">
        <v>67</v>
      </c>
      <c r="L39" s="422"/>
      <c r="M39" s="422"/>
      <c r="N39" s="422"/>
      <c r="O39" s="422"/>
      <c r="P39" s="422"/>
      <c r="Q39" s="422"/>
      <c r="R39" s="422"/>
      <c r="S39" s="422"/>
      <c r="T39" s="422"/>
      <c r="U39" s="422"/>
      <c r="V39" s="157"/>
      <c r="W39" s="157"/>
      <c r="X39" s="157"/>
      <c r="Y39" s="157"/>
      <c r="Z39" s="157"/>
    </row>
    <row r="40" spans="1:26" s="14" customFormat="1" ht="9" customHeight="1" x14ac:dyDescent="0.2">
      <c r="A40" s="33"/>
      <c r="B40" s="33"/>
      <c r="C40" s="33"/>
      <c r="D40" s="33"/>
      <c r="E40" s="33"/>
      <c r="F40" s="33"/>
      <c r="G40" s="33"/>
      <c r="H40" s="33"/>
      <c r="I40" s="157"/>
      <c r="J40" s="157"/>
      <c r="K40" s="164"/>
      <c r="L40" s="157"/>
      <c r="M40" s="157"/>
      <c r="N40" s="157"/>
      <c r="O40" s="157"/>
      <c r="P40" s="157"/>
      <c r="Q40" s="157"/>
      <c r="R40" s="157"/>
      <c r="S40" s="157"/>
      <c r="T40" s="157"/>
      <c r="U40" s="157"/>
      <c r="V40" s="157"/>
      <c r="W40" s="157"/>
      <c r="X40" s="157"/>
      <c r="Y40" s="157"/>
      <c r="Z40" s="157"/>
    </row>
    <row r="41" spans="1:26" s="14" customFormat="1" x14ac:dyDescent="0.2">
      <c r="A41" s="33" t="s">
        <v>217</v>
      </c>
      <c r="B41" s="51" t="s">
        <v>222</v>
      </c>
      <c r="C41" s="51" t="s">
        <v>224</v>
      </c>
      <c r="D41" s="33"/>
      <c r="E41" s="33"/>
      <c r="F41" s="33"/>
      <c r="G41" s="33"/>
      <c r="H41" s="33"/>
      <c r="I41" s="157"/>
      <c r="J41" s="157"/>
      <c r="K41" s="164" t="s">
        <v>68</v>
      </c>
      <c r="L41" s="422"/>
      <c r="M41" s="422"/>
      <c r="N41" s="422"/>
      <c r="O41" s="422"/>
      <c r="P41" s="422"/>
      <c r="Q41" s="422"/>
      <c r="S41" s="157"/>
      <c r="T41" s="15" t="s">
        <v>69</v>
      </c>
      <c r="U41" s="30"/>
      <c r="X41" s="15" t="s">
        <v>191</v>
      </c>
      <c r="Y41" s="29"/>
    </row>
    <row r="42" spans="1:26" s="14" customFormat="1" ht="9" customHeight="1" x14ac:dyDescent="0.2">
      <c r="A42" s="33"/>
      <c r="B42" s="33"/>
      <c r="C42" s="33"/>
      <c r="D42" s="33"/>
      <c r="E42" s="33"/>
      <c r="F42" s="33"/>
      <c r="G42" s="33"/>
      <c r="H42" s="33"/>
      <c r="I42" s="157"/>
      <c r="J42" s="157"/>
      <c r="K42" s="164"/>
      <c r="L42" s="157"/>
      <c r="M42" s="157"/>
      <c r="N42" s="157"/>
      <c r="O42" s="157"/>
      <c r="P42" s="157"/>
      <c r="Q42" s="157"/>
      <c r="R42" s="157"/>
      <c r="S42" s="157"/>
      <c r="T42" s="157"/>
      <c r="U42" s="157"/>
      <c r="V42" s="157"/>
      <c r="W42" s="157"/>
      <c r="X42" s="157"/>
      <c r="Y42" s="157"/>
      <c r="Z42" s="157"/>
    </row>
    <row r="43" spans="1:26" s="14" customFormat="1" x14ac:dyDescent="0.2">
      <c r="A43" s="33" t="s">
        <v>218</v>
      </c>
      <c r="B43" s="33"/>
      <c r="C43" s="33"/>
      <c r="D43" s="33"/>
      <c r="E43" s="33"/>
      <c r="F43" s="33"/>
      <c r="G43" s="33"/>
      <c r="H43" s="33"/>
      <c r="I43" s="157"/>
      <c r="J43" s="157"/>
      <c r="K43" s="164" t="s">
        <v>70</v>
      </c>
      <c r="L43" s="424"/>
      <c r="M43" s="424"/>
      <c r="N43" s="424"/>
      <c r="O43" s="424"/>
      <c r="P43" s="424"/>
      <c r="Q43" s="424"/>
      <c r="R43" s="424"/>
      <c r="S43" s="424"/>
      <c r="T43" s="424"/>
      <c r="U43" s="424"/>
      <c r="V43" s="157"/>
      <c r="W43" s="157"/>
      <c r="X43" s="157"/>
      <c r="Y43" s="157"/>
      <c r="Z43" s="157"/>
    </row>
    <row r="44" spans="1:26" s="14" customFormat="1" ht="9" customHeight="1" x14ac:dyDescent="0.2">
      <c r="A44" s="33"/>
      <c r="B44" s="33"/>
      <c r="C44" s="33"/>
      <c r="D44" s="33"/>
      <c r="E44" s="33"/>
      <c r="F44" s="33"/>
      <c r="G44" s="33"/>
      <c r="H44" s="33"/>
      <c r="I44" s="157"/>
      <c r="J44" s="157"/>
      <c r="K44" s="166"/>
      <c r="L44" s="157"/>
      <c r="M44" s="157"/>
      <c r="N44" s="157"/>
      <c r="O44" s="157"/>
      <c r="P44" s="157"/>
      <c r="Q44" s="157"/>
      <c r="R44" s="157"/>
      <c r="S44" s="157"/>
      <c r="T44" s="157"/>
      <c r="U44" s="157"/>
      <c r="V44" s="157"/>
      <c r="W44" s="157"/>
      <c r="X44" s="157"/>
      <c r="Y44" s="157"/>
      <c r="Z44" s="157"/>
    </row>
    <row r="45" spans="1:26" s="14" customFormat="1" x14ac:dyDescent="0.2">
      <c r="A45" s="33" t="s">
        <v>219</v>
      </c>
      <c r="B45" s="33"/>
      <c r="C45" s="33"/>
      <c r="D45" s="33"/>
      <c r="E45" s="33"/>
      <c r="F45" s="33"/>
      <c r="G45" s="33"/>
      <c r="H45" s="33"/>
      <c r="I45" s="157"/>
      <c r="J45" s="157"/>
      <c r="K45" s="164" t="s">
        <v>192</v>
      </c>
      <c r="L45" s="421"/>
      <c r="M45" s="421"/>
      <c r="N45" s="421"/>
      <c r="O45" s="421"/>
      <c r="P45" s="421"/>
      <c r="Q45" s="421"/>
      <c r="R45" s="421"/>
      <c r="S45" s="421"/>
      <c r="T45" s="421"/>
      <c r="U45" s="421"/>
      <c r="V45" s="157"/>
      <c r="W45" s="157"/>
      <c r="X45" s="157"/>
      <c r="Y45" s="157"/>
      <c r="Z45" s="157"/>
    </row>
    <row r="46" spans="1:26" s="14" customFormat="1" ht="9" customHeight="1" x14ac:dyDescent="0.2">
      <c r="A46" s="33"/>
      <c r="B46" s="33"/>
      <c r="C46" s="33"/>
      <c r="D46" s="33"/>
      <c r="E46" s="33"/>
      <c r="F46" s="33"/>
      <c r="G46" s="33"/>
      <c r="H46" s="33"/>
      <c r="I46" s="157"/>
      <c r="J46" s="157"/>
      <c r="K46" s="164"/>
      <c r="L46" s="157"/>
      <c r="M46" s="157"/>
      <c r="N46" s="157"/>
      <c r="O46" s="157"/>
      <c r="P46" s="157"/>
      <c r="Q46" s="157"/>
      <c r="R46" s="157"/>
      <c r="S46" s="157"/>
      <c r="T46" s="157"/>
      <c r="U46" s="157"/>
      <c r="V46" s="157"/>
      <c r="W46" s="157"/>
      <c r="X46" s="157"/>
      <c r="Y46" s="157"/>
      <c r="Z46" s="157"/>
    </row>
    <row r="47" spans="1:26" s="14" customFormat="1" x14ac:dyDescent="0.2">
      <c r="A47" s="33" t="s">
        <v>220</v>
      </c>
      <c r="B47" s="33"/>
      <c r="C47" s="33"/>
      <c r="D47" s="33"/>
      <c r="E47" s="33"/>
      <c r="F47" s="33"/>
      <c r="G47" s="33"/>
      <c r="H47" s="33"/>
      <c r="I47" s="157"/>
      <c r="J47" s="157"/>
      <c r="K47" s="164" t="s">
        <v>193</v>
      </c>
      <c r="L47" s="422"/>
      <c r="M47" s="422"/>
      <c r="N47" s="422"/>
      <c r="O47" s="422"/>
      <c r="P47" s="422"/>
      <c r="Q47" s="422"/>
      <c r="R47" s="422"/>
      <c r="S47" s="422"/>
      <c r="T47" s="422"/>
      <c r="U47" s="422"/>
      <c r="V47" s="157"/>
      <c r="W47" s="157"/>
      <c r="X47" s="157"/>
      <c r="Y47" s="157"/>
      <c r="Z47" s="157"/>
    </row>
    <row r="48" spans="1:26" s="14" customFormat="1" ht="6" customHeight="1" x14ac:dyDescent="0.2">
      <c r="A48" s="33"/>
      <c r="B48" s="33"/>
      <c r="C48" s="33"/>
      <c r="D48" s="33"/>
      <c r="E48" s="33"/>
      <c r="F48" s="33"/>
      <c r="G48" s="33"/>
      <c r="H48" s="33"/>
      <c r="I48" s="157"/>
      <c r="J48" s="157"/>
      <c r="K48" s="157"/>
      <c r="L48" s="157"/>
      <c r="M48" s="157"/>
      <c r="N48" s="157"/>
      <c r="O48" s="157"/>
      <c r="P48" s="157"/>
      <c r="Q48" s="157"/>
      <c r="R48" s="157"/>
      <c r="S48" s="157"/>
      <c r="T48" s="157"/>
      <c r="U48" s="157"/>
      <c r="V48" s="157"/>
      <c r="W48" s="157"/>
      <c r="X48" s="157"/>
      <c r="Y48" s="157"/>
      <c r="Z48" s="157"/>
    </row>
    <row r="49" spans="1:26" s="14" customFormat="1" x14ac:dyDescent="0.2">
      <c r="A49" s="33"/>
      <c r="B49" s="33"/>
      <c r="C49" s="33"/>
      <c r="D49" s="33"/>
      <c r="E49" s="33"/>
      <c r="F49" s="33"/>
      <c r="G49" s="33"/>
      <c r="H49" s="33"/>
      <c r="I49" s="157"/>
      <c r="J49" s="157" t="s">
        <v>103</v>
      </c>
      <c r="K49" s="157"/>
      <c r="L49" s="157"/>
      <c r="M49" s="157"/>
      <c r="N49" s="157"/>
      <c r="O49" s="157"/>
      <c r="P49" s="157"/>
      <c r="Q49" s="157"/>
      <c r="R49" s="157"/>
      <c r="S49" s="157"/>
      <c r="T49" s="157"/>
      <c r="U49" s="157"/>
      <c r="V49" s="157"/>
      <c r="W49" s="157"/>
      <c r="X49" s="157"/>
      <c r="Y49" s="157"/>
      <c r="Z49" s="157"/>
    </row>
    <row r="50" spans="1:26" s="14" customFormat="1" x14ac:dyDescent="0.2">
      <c r="A50" s="33"/>
      <c r="B50" s="33"/>
      <c r="C50" s="33"/>
      <c r="D50" s="33"/>
      <c r="E50" s="33"/>
      <c r="F50" s="33"/>
      <c r="G50" s="33"/>
      <c r="H50" s="33"/>
      <c r="I50" s="157"/>
      <c r="J50" s="157" t="s">
        <v>174</v>
      </c>
      <c r="K50" s="157"/>
      <c r="L50" s="157"/>
      <c r="M50" s="157"/>
      <c r="N50" s="157"/>
      <c r="O50" s="157"/>
      <c r="P50" s="157"/>
      <c r="Q50" s="157"/>
      <c r="R50" s="157"/>
      <c r="S50" s="157"/>
      <c r="T50" s="157"/>
      <c r="U50" s="157"/>
      <c r="V50" s="157"/>
      <c r="W50" s="157"/>
      <c r="X50" s="157"/>
      <c r="Y50" s="157"/>
      <c r="Z50" s="157"/>
    </row>
    <row r="51" spans="1:26" s="14" customFormat="1" ht="3" customHeight="1" thickBot="1" x14ac:dyDescent="0.25">
      <c r="A51" s="33"/>
      <c r="B51" s="33"/>
      <c r="C51" s="33"/>
      <c r="D51" s="33"/>
      <c r="E51" s="33"/>
      <c r="F51" s="33"/>
      <c r="G51" s="33"/>
      <c r="H51" s="33"/>
      <c r="I51" s="157"/>
      <c r="J51" s="157"/>
      <c r="K51" s="157"/>
      <c r="L51" s="157"/>
      <c r="M51" s="157"/>
      <c r="N51" s="157"/>
      <c r="O51" s="157"/>
      <c r="P51" s="157"/>
      <c r="Q51" s="157"/>
      <c r="R51" s="157"/>
      <c r="S51" s="157"/>
      <c r="T51" s="157"/>
      <c r="U51" s="157"/>
      <c r="V51" s="157"/>
      <c r="W51" s="157"/>
      <c r="X51" s="157"/>
      <c r="Y51" s="157"/>
      <c r="Z51" s="157"/>
    </row>
    <row r="52" spans="1:26" s="14" customFormat="1" ht="14.25" thickTop="1" thickBot="1" x14ac:dyDescent="0.25">
      <c r="A52" s="51" t="s">
        <v>221</v>
      </c>
      <c r="B52" s="51" t="s">
        <v>223</v>
      </c>
      <c r="C52" s="33"/>
      <c r="D52" s="33"/>
      <c r="E52" s="33"/>
      <c r="F52" s="33"/>
      <c r="G52" s="33"/>
      <c r="H52" s="33"/>
      <c r="I52" s="157"/>
      <c r="J52" s="157"/>
      <c r="K52" s="157"/>
      <c r="L52" s="157"/>
      <c r="M52" s="157"/>
      <c r="N52" s="170"/>
      <c r="O52" s="157"/>
      <c r="P52" s="157"/>
      <c r="Q52" s="157" t="s">
        <v>164</v>
      </c>
      <c r="R52" s="170"/>
      <c r="S52" s="157"/>
      <c r="T52" s="157"/>
      <c r="U52" s="157" t="s">
        <v>26</v>
      </c>
      <c r="V52" s="157"/>
      <c r="W52" s="157"/>
      <c r="X52" s="157"/>
      <c r="Y52" s="157"/>
      <c r="Z52" s="157"/>
    </row>
    <row r="53" spans="1:26" s="14" customFormat="1" ht="17.25" customHeight="1" thickTop="1" x14ac:dyDescent="0.2">
      <c r="A53" s="33"/>
      <c r="B53" s="33"/>
      <c r="C53" s="33"/>
      <c r="D53" s="33"/>
      <c r="E53" s="33"/>
      <c r="F53" s="33"/>
      <c r="G53" s="33"/>
      <c r="H53" s="33"/>
      <c r="I53" s="157"/>
      <c r="J53" s="157"/>
      <c r="K53" s="157"/>
      <c r="L53" s="157"/>
      <c r="M53" s="157"/>
      <c r="N53" s="157"/>
      <c r="O53" s="157"/>
      <c r="P53" s="157"/>
      <c r="Q53" s="157"/>
      <c r="R53" s="157"/>
      <c r="S53" s="157"/>
      <c r="T53" s="157"/>
      <c r="U53" s="157"/>
      <c r="V53" s="157"/>
      <c r="W53" s="157"/>
      <c r="X53" s="157"/>
      <c r="Y53" s="157"/>
      <c r="Z53" s="157"/>
    </row>
    <row r="54" spans="1:26" s="14" customFormat="1" ht="15" x14ac:dyDescent="0.2">
      <c r="A54" s="33"/>
      <c r="B54" s="33"/>
      <c r="C54" s="33"/>
      <c r="D54" s="33"/>
      <c r="E54" s="33"/>
      <c r="F54" s="33"/>
      <c r="G54" s="33"/>
      <c r="H54" s="33"/>
      <c r="I54" s="167" t="s">
        <v>320</v>
      </c>
      <c r="J54" s="167"/>
      <c r="K54" s="167"/>
      <c r="L54" s="171"/>
      <c r="M54" s="157"/>
      <c r="N54" s="157"/>
      <c r="O54" s="157"/>
      <c r="P54" s="157"/>
      <c r="Q54" s="157"/>
      <c r="R54" s="157"/>
      <c r="S54" s="157"/>
      <c r="T54" s="157"/>
      <c r="U54" s="157"/>
      <c r="V54" s="157"/>
      <c r="W54" s="157"/>
      <c r="X54" s="157"/>
      <c r="Y54" s="157"/>
      <c r="Z54" s="157"/>
    </row>
    <row r="55" spans="1:26" s="14" customFormat="1" x14ac:dyDescent="0.2">
      <c r="A55" s="33"/>
      <c r="B55" s="33"/>
      <c r="C55" s="33"/>
      <c r="D55" s="33"/>
      <c r="E55" s="33"/>
      <c r="F55" s="33"/>
      <c r="G55" s="33"/>
      <c r="H55" s="33"/>
      <c r="I55" s="157"/>
      <c r="J55" s="168" t="s">
        <v>61</v>
      </c>
      <c r="K55" s="168"/>
      <c r="L55" s="168"/>
      <c r="M55" s="168"/>
      <c r="N55" s="168"/>
      <c r="O55" s="152"/>
      <c r="P55" s="152"/>
      <c r="Q55" s="168" t="s">
        <v>387</v>
      </c>
      <c r="R55" s="168"/>
      <c r="S55" s="168"/>
      <c r="T55" s="168"/>
      <c r="U55" s="168"/>
      <c r="V55" s="168"/>
      <c r="W55" s="168"/>
      <c r="X55" s="168"/>
      <c r="Y55" s="168"/>
      <c r="Z55" s="168"/>
    </row>
    <row r="56" spans="1:26" s="14" customFormat="1" x14ac:dyDescent="0.2">
      <c r="A56" s="33"/>
      <c r="B56" s="33"/>
      <c r="C56" s="33"/>
      <c r="D56" s="33"/>
      <c r="E56" s="33"/>
      <c r="F56" s="33"/>
      <c r="G56" s="33"/>
      <c r="H56" s="33"/>
      <c r="I56" s="157"/>
      <c r="J56" s="299" t="s">
        <v>62</v>
      </c>
      <c r="K56" s="305"/>
      <c r="L56" s="168"/>
      <c r="M56" s="168"/>
      <c r="N56" s="168"/>
      <c r="O56" s="152"/>
      <c r="P56" s="152"/>
      <c r="Q56" s="168" t="s">
        <v>14</v>
      </c>
      <c r="R56" s="168"/>
      <c r="S56" s="168"/>
      <c r="T56" s="168"/>
      <c r="U56" s="168"/>
      <c r="V56" s="169"/>
      <c r="W56" s="169"/>
      <c r="X56" s="169"/>
      <c r="Y56" s="169"/>
      <c r="Z56" s="169"/>
    </row>
    <row r="57" spans="1:26" s="14" customFormat="1" x14ac:dyDescent="0.2">
      <c r="A57" s="33"/>
      <c r="B57" s="33"/>
      <c r="C57" s="33"/>
      <c r="D57" s="33"/>
      <c r="E57" s="33"/>
      <c r="F57" s="33"/>
      <c r="G57" s="33"/>
      <c r="H57" s="33"/>
      <c r="I57" s="157"/>
      <c r="J57" s="168" t="s">
        <v>45</v>
      </c>
      <c r="K57" s="168"/>
      <c r="L57" s="168"/>
      <c r="M57" s="168"/>
      <c r="N57" s="168"/>
      <c r="O57" s="152"/>
      <c r="P57" s="152"/>
      <c r="Q57" s="168" t="s">
        <v>140</v>
      </c>
      <c r="R57" s="168"/>
      <c r="S57" s="168"/>
      <c r="T57" s="169"/>
      <c r="U57" s="169"/>
      <c r="V57" s="169"/>
      <c r="W57" s="169"/>
      <c r="X57" s="169"/>
      <c r="Y57" s="169"/>
      <c r="Z57" s="169"/>
    </row>
    <row r="58" spans="1:26" s="14" customFormat="1" x14ac:dyDescent="0.2">
      <c r="A58" s="33"/>
      <c r="B58" s="33"/>
      <c r="C58" s="33"/>
      <c r="D58" s="33"/>
      <c r="E58" s="33"/>
      <c r="F58" s="33"/>
      <c r="G58" s="33"/>
      <c r="H58" s="33"/>
      <c r="I58" s="157"/>
      <c r="J58" s="168" t="s">
        <v>12</v>
      </c>
      <c r="K58" s="168"/>
      <c r="L58" s="168"/>
      <c r="M58" s="168"/>
      <c r="N58" s="168"/>
      <c r="O58" s="152"/>
      <c r="P58" s="152"/>
      <c r="Q58" s="168" t="s">
        <v>15</v>
      </c>
      <c r="R58" s="168"/>
      <c r="S58" s="168"/>
      <c r="T58" s="168"/>
      <c r="U58" s="169"/>
      <c r="V58" s="169"/>
      <c r="W58" s="169"/>
      <c r="X58" s="169"/>
      <c r="Y58" s="169"/>
      <c r="Z58" s="169"/>
    </row>
    <row r="59" spans="1:26" s="14" customFormat="1" x14ac:dyDescent="0.2">
      <c r="A59" s="33"/>
      <c r="B59" s="33"/>
      <c r="C59" s="33"/>
      <c r="D59" s="33"/>
      <c r="E59" s="33"/>
      <c r="F59" s="33"/>
      <c r="G59" s="33"/>
      <c r="H59" s="33"/>
      <c r="I59" s="157"/>
      <c r="J59" s="168" t="s">
        <v>13</v>
      </c>
      <c r="K59" s="168"/>
      <c r="L59" s="168"/>
      <c r="M59" s="168"/>
      <c r="N59" s="168"/>
      <c r="O59" s="152"/>
      <c r="P59" s="152"/>
      <c r="Q59" s="168" t="s">
        <v>173</v>
      </c>
      <c r="R59" s="168"/>
      <c r="S59" s="168"/>
      <c r="T59" s="168"/>
      <c r="U59" s="168"/>
      <c r="V59" s="168"/>
      <c r="W59" s="168"/>
      <c r="X59" s="168"/>
      <c r="Y59" s="168"/>
      <c r="Z59" s="169"/>
    </row>
    <row r="60" spans="1:26" s="14" customFormat="1" ht="6.75" customHeight="1" x14ac:dyDescent="0.2">
      <c r="A60" s="33"/>
      <c r="B60" s="33"/>
      <c r="C60" s="33"/>
      <c r="D60" s="33"/>
      <c r="E60" s="33"/>
      <c r="F60" s="33"/>
      <c r="G60" s="33"/>
      <c r="H60" s="33"/>
      <c r="I60" s="157"/>
      <c r="J60" s="168"/>
      <c r="K60" s="168"/>
      <c r="L60" s="168"/>
      <c r="M60" s="168"/>
      <c r="N60" s="168"/>
      <c r="O60" s="168"/>
      <c r="P60" s="152"/>
      <c r="Q60" s="152"/>
      <c r="R60" s="152"/>
      <c r="S60" s="152"/>
      <c r="T60" s="152"/>
      <c r="U60" s="152"/>
      <c r="V60" s="152"/>
      <c r="W60" s="152"/>
      <c r="X60" s="152"/>
      <c r="Y60" s="152"/>
      <c r="Z60" s="157"/>
    </row>
  </sheetData>
  <sheetProtection algorithmName="SHA-1" hashValue="QFOH9KPOKVoB5n/tNkpealu5aFU=" saltValue="nK/TR300QjrvPxK3WaOtVQ==" spinCount="100000" sheet="1" objects="1" scenarios="1"/>
  <mergeCells count="9">
    <mergeCell ref="L45:U45"/>
    <mergeCell ref="L47:U47"/>
    <mergeCell ref="L39:U39"/>
    <mergeCell ref="L41:Q41"/>
    <mergeCell ref="L31:U31"/>
    <mergeCell ref="L34:U34"/>
    <mergeCell ref="L36:U36"/>
    <mergeCell ref="L38:U38"/>
    <mergeCell ref="L43:U43"/>
  </mergeCells>
  <phoneticPr fontId="0" type="noConversion"/>
  <dataValidations disablePrompts="1" count="1">
    <dataValidation type="list" allowBlank="1" showInputMessage="1" showErrorMessage="1" error="Please select or enter an &quot;x&quot; to mark this box." sqref="N52 R52" xr:uid="{00000000-0002-0000-0000-000000000000}">
      <formula1>"x,"</formula1>
    </dataValidation>
  </dataValidations>
  <hyperlinks>
    <hyperlink ref="J55:N55" location="'Survey Instructions'!A1" display="Survey Instructions" xr:uid="{00000000-0004-0000-0000-000002000000}"/>
    <hyperlink ref="J57:N57" location="'New Business Volume'!Q11" display="Equipment Leasing &amp; Finance New Business Volume" xr:uid="{00000000-0004-0000-0000-000003000000}"/>
    <hyperlink ref="J58:N58" location="'Financial Statement Info'!Q15" display="Financial Statement Information" xr:uid="{00000000-0004-0000-0000-000005000000}"/>
    <hyperlink ref="J59:N59" location="'Collections Ops'!Q7" display="Collections Operations" xr:uid="{00000000-0004-0000-0000-000006000000}"/>
    <hyperlink ref="Q56:Z56" location="'Headcount by Activity'!U11" display="Headcount by Activity" xr:uid="{00000000-0004-0000-0000-00000B000000}"/>
    <hyperlink ref="Q57:Z57" location="International!J11" display="International New Business Volume" xr:uid="{00000000-0004-0000-0000-00000D000000}"/>
    <hyperlink ref="Q58:Z58" location="Conclusion!J9" display="Conclusion" xr:uid="{00000000-0004-0000-0000-00000E000000}"/>
    <hyperlink ref="J56" location="'Member Profile'!J7" display="Member Profile" xr:uid="{00000000-0004-0000-0000-000010000000}"/>
    <hyperlink ref="J56:N56" location="'Member Profile'!J7" display="Member Profile" xr:uid="{00000000-0004-0000-0000-000011000000}"/>
    <hyperlink ref="Q56:Y56" location="'Headcount by Activity'!U13" display="Headcount by Activity" xr:uid="{00000000-0004-0000-0000-000013000000}"/>
    <hyperlink ref="Q57:Y57" location="International!J10" display="International New Business Volume" xr:uid="{00000000-0004-0000-0000-000015000000}"/>
    <hyperlink ref="Q58:Y58" location="Conclusion!J8" display="Conclusion" xr:uid="{00000000-0004-0000-0000-000016000000}"/>
    <hyperlink ref="Q59:Y59" location="'Interim ICDS'!A1" display="Interim Results" xr:uid="{00000000-0004-0000-0000-000017000000}"/>
    <hyperlink ref="Z59" location="'Interim ICDS'!A1" display="Interim Results" xr:uid="{3D51B2B2-8F3C-4BF7-8B79-8E4F69A7F6C5}"/>
    <hyperlink ref="I21:Z21" r:id="rId1" display="us_elfa.survey@pwc.com" xr:uid="{9EC81DCC-EBC1-4F1B-83FD-BE1101F52B56}"/>
    <hyperlink ref="Q55:U55" location="'Credit Ops'!M8" display="Credit Operations" xr:uid="{784501AA-7F26-474A-87CC-B1D19DE341E1}"/>
    <hyperlink ref="Q55" location="'Cover Page'!A1" display="Credit Operations / Originations" xr:uid="{5777FB61-6494-40A3-92BC-C7E389C14911}"/>
    <hyperlink ref="Q55:V55" location="'Credit Ops Originations'!M8" display="Credit Operations / Originations" xr:uid="{B8AE0780-A761-4943-A210-CA5153D66A7A}"/>
  </hyperlinks>
  <printOptions horizontalCentered="1"/>
  <pageMargins left="0.75" right="0.75" top="0.5" bottom="0.73" header="0.5" footer="0.5"/>
  <pageSetup scale="91" orientation="portrait" r:id="rId2"/>
  <headerFooter alignWithMargins="0">
    <oddFooter>&amp;L&amp;"Times New Roman,Regular"&amp;A
Date Printed: &amp;D&amp;C&amp;"Times New Roman,Regular"Page &amp;P of &amp;N&amp;R&amp;"Times New Roman,Regular"PricewaterhouseCoopers LLP</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theme="9" tint="0.39997558519241921"/>
    <pageSetUpPr fitToPage="1"/>
  </sheetPr>
  <dimension ref="A1:AF44"/>
  <sheetViews>
    <sheetView zoomScaleNormal="100" workbookViewId="0">
      <pane ySplit="3" topLeftCell="A4" activePane="bottomLeft" state="frozenSplit"/>
      <selection activeCell="A24" sqref="A24"/>
      <selection pane="bottomLeft" activeCell="J8" sqref="J8:Y8"/>
    </sheetView>
  </sheetViews>
  <sheetFormatPr defaultColWidth="0" defaultRowHeight="12.75" zeroHeight="1" x14ac:dyDescent="0.2"/>
  <cols>
    <col min="1" max="1" width="9.42578125" hidden="1" customWidth="1"/>
    <col min="2" max="8" width="9.140625" hidden="1" customWidth="1"/>
    <col min="9" max="9" width="3.85546875" customWidth="1"/>
    <col min="10" max="10" width="4.140625" customWidth="1"/>
    <col min="11" max="11" width="25.7109375" customWidth="1"/>
    <col min="12" max="12" width="1.42578125" customWidth="1"/>
    <col min="13" max="13" width="10.7109375" customWidth="1"/>
    <col min="14" max="14" width="3.5703125" customWidth="1"/>
    <col min="15" max="15" width="0.85546875" customWidth="1"/>
    <col min="16" max="16" width="1.5703125" customWidth="1"/>
    <col min="17" max="17" width="10.7109375" customWidth="1"/>
    <col min="18" max="18" width="3.5703125" customWidth="1"/>
    <col min="19" max="19" width="0.85546875" customWidth="1"/>
    <col min="20" max="20" width="1.5703125" customWidth="1"/>
    <col min="21" max="21" width="10.7109375" customWidth="1"/>
    <col min="22" max="22" width="3.42578125" customWidth="1"/>
    <col min="23" max="23" width="0.85546875" customWidth="1"/>
    <col min="24" max="24" width="1.5703125" customWidth="1"/>
    <col min="25" max="25" width="10.7109375" customWidth="1"/>
    <col min="26" max="26" width="4.42578125" customWidth="1"/>
    <col min="27" max="16384" width="9.140625" hidden="1"/>
  </cols>
  <sheetData>
    <row r="1" spans="1:26" x14ac:dyDescent="0.2">
      <c r="I1" s="172" t="s">
        <v>729</v>
      </c>
      <c r="J1" s="124"/>
      <c r="K1" s="124"/>
      <c r="L1" s="124"/>
      <c r="M1" s="124"/>
      <c r="N1" s="124"/>
      <c r="O1" s="124"/>
      <c r="P1" s="124"/>
      <c r="Q1" s="124"/>
      <c r="R1" s="124"/>
      <c r="S1" s="124"/>
      <c r="T1" s="124"/>
      <c r="U1" s="124"/>
      <c r="V1" s="124"/>
      <c r="W1" s="124"/>
      <c r="X1" s="124"/>
      <c r="Y1" s="124"/>
      <c r="Z1" s="124"/>
    </row>
    <row r="2" spans="1:26" x14ac:dyDescent="0.2">
      <c r="I2" s="86"/>
      <c r="J2" s="86"/>
      <c r="K2" s="86"/>
      <c r="L2" s="86"/>
      <c r="M2" s="86"/>
      <c r="N2" s="86"/>
      <c r="O2" s="86"/>
      <c r="P2" s="86"/>
      <c r="Q2" s="86"/>
      <c r="R2" s="86"/>
      <c r="S2" s="86"/>
      <c r="T2" s="86"/>
      <c r="U2" s="86"/>
      <c r="V2" s="86"/>
      <c r="W2" s="86"/>
      <c r="X2" s="86"/>
      <c r="Y2" s="86"/>
      <c r="Z2" s="86"/>
    </row>
    <row r="3" spans="1:26" ht="18.75" customHeight="1" x14ac:dyDescent="0.2">
      <c r="I3" s="313" t="s">
        <v>15</v>
      </c>
      <c r="J3" s="314"/>
      <c r="K3" s="314"/>
      <c r="L3" s="314"/>
      <c r="M3" s="314"/>
      <c r="N3" s="315"/>
      <c r="O3" s="315"/>
      <c r="P3" s="315"/>
      <c r="Q3" s="315"/>
      <c r="R3" s="315"/>
      <c r="S3" s="315"/>
      <c r="T3" s="315"/>
      <c r="U3" s="315"/>
      <c r="V3" s="315"/>
      <c r="W3" s="315"/>
      <c r="X3" s="315"/>
      <c r="Y3" s="315"/>
      <c r="Z3" s="315"/>
    </row>
    <row r="4" spans="1:26" x14ac:dyDescent="0.2">
      <c r="I4" s="419" t="s">
        <v>749</v>
      </c>
      <c r="J4" s="74" t="s">
        <v>31</v>
      </c>
      <c r="K4" s="86"/>
      <c r="L4" s="86"/>
      <c r="M4" s="86"/>
      <c r="N4" s="86"/>
      <c r="O4" s="86"/>
      <c r="P4" s="86"/>
      <c r="Q4" s="86"/>
      <c r="R4" s="86"/>
      <c r="S4" s="86"/>
      <c r="T4" s="86"/>
      <c r="U4" s="86"/>
      <c r="V4" s="86"/>
      <c r="W4" s="86"/>
      <c r="X4" s="86"/>
      <c r="Y4" s="86"/>
      <c r="Z4" s="86"/>
    </row>
    <row r="5" spans="1:26" ht="7.5" customHeight="1" x14ac:dyDescent="0.2">
      <c r="I5" s="86"/>
      <c r="J5" s="86"/>
      <c r="K5" s="86"/>
      <c r="L5" s="86"/>
      <c r="M5" s="86"/>
      <c r="N5" s="86"/>
      <c r="O5" s="86"/>
      <c r="P5" s="86"/>
      <c r="Q5" s="86"/>
      <c r="R5" s="86"/>
      <c r="S5" s="86"/>
      <c r="T5" s="86"/>
      <c r="U5" s="86"/>
      <c r="V5" s="86"/>
      <c r="W5" s="86"/>
      <c r="X5" s="86"/>
      <c r="Y5" s="86"/>
      <c r="Z5" s="86"/>
    </row>
    <row r="6" spans="1:26" x14ac:dyDescent="0.2">
      <c r="I6" s="86"/>
      <c r="J6" s="471" t="s">
        <v>323</v>
      </c>
      <c r="K6" s="471"/>
      <c r="L6" s="471"/>
      <c r="M6" s="471"/>
      <c r="N6" s="471"/>
      <c r="O6" s="471"/>
      <c r="P6" s="471"/>
      <c r="Q6" s="471"/>
      <c r="R6" s="471"/>
      <c r="S6" s="471"/>
      <c r="T6" s="471"/>
      <c r="U6" s="472"/>
      <c r="V6" s="473"/>
      <c r="W6" s="473"/>
      <c r="X6" s="473"/>
      <c r="Y6" s="473"/>
      <c r="Z6" s="86"/>
    </row>
    <row r="7" spans="1:26" ht="7.5" customHeight="1" x14ac:dyDescent="0.2">
      <c r="A7" s="416"/>
      <c r="I7" s="86"/>
      <c r="J7" s="86"/>
      <c r="K7" s="86"/>
      <c r="L7" s="86"/>
      <c r="M7" s="86"/>
      <c r="N7" s="86"/>
      <c r="O7" s="86"/>
      <c r="P7" s="86"/>
      <c r="Q7" s="86"/>
      <c r="R7" s="86"/>
      <c r="S7" s="86"/>
      <c r="T7" s="86"/>
      <c r="U7" s="86"/>
      <c r="V7" s="86"/>
      <c r="W7" s="86"/>
      <c r="X7" s="86"/>
      <c r="Y7" s="86"/>
      <c r="Z7" s="86"/>
    </row>
    <row r="8" spans="1:26" ht="17.25" customHeight="1" x14ac:dyDescent="0.2">
      <c r="A8" s="102" t="s">
        <v>765</v>
      </c>
      <c r="I8" s="86"/>
      <c r="J8" s="474"/>
      <c r="K8" s="475"/>
      <c r="L8" s="475"/>
      <c r="M8" s="475"/>
      <c r="N8" s="475"/>
      <c r="O8" s="475"/>
      <c r="P8" s="475"/>
      <c r="Q8" s="475"/>
      <c r="R8" s="475"/>
      <c r="S8" s="475"/>
      <c r="T8" s="475"/>
      <c r="U8" s="475"/>
      <c r="V8" s="475"/>
      <c r="W8" s="475"/>
      <c r="X8" s="475"/>
      <c r="Y8" s="475"/>
      <c r="Z8" s="86"/>
    </row>
    <row r="9" spans="1:26" ht="17.25" customHeight="1" x14ac:dyDescent="0.2">
      <c r="A9" s="102" t="s">
        <v>766</v>
      </c>
      <c r="I9" s="86"/>
      <c r="J9" s="474"/>
      <c r="K9" s="475"/>
      <c r="L9" s="475"/>
      <c r="M9" s="475"/>
      <c r="N9" s="475"/>
      <c r="O9" s="475"/>
      <c r="P9" s="475"/>
      <c r="Q9" s="475"/>
      <c r="R9" s="475"/>
      <c r="S9" s="475"/>
      <c r="T9" s="475"/>
      <c r="U9" s="475"/>
      <c r="V9" s="475"/>
      <c r="W9" s="475"/>
      <c r="X9" s="475"/>
      <c r="Y9" s="475"/>
      <c r="Z9" s="86"/>
    </row>
    <row r="10" spans="1:26" ht="17.25" customHeight="1" x14ac:dyDescent="0.2">
      <c r="A10" s="102" t="s">
        <v>767</v>
      </c>
      <c r="I10" s="86"/>
      <c r="J10" s="474"/>
      <c r="K10" s="475"/>
      <c r="L10" s="475"/>
      <c r="M10" s="475"/>
      <c r="N10" s="475"/>
      <c r="O10" s="475"/>
      <c r="P10" s="475"/>
      <c r="Q10" s="475"/>
      <c r="R10" s="475"/>
      <c r="S10" s="475"/>
      <c r="T10" s="475"/>
      <c r="U10" s="475"/>
      <c r="V10" s="475"/>
      <c r="W10" s="475"/>
      <c r="X10" s="475"/>
      <c r="Y10" s="475"/>
      <c r="Z10" s="86"/>
    </row>
    <row r="11" spans="1:26" ht="17.25" customHeight="1" x14ac:dyDescent="0.2">
      <c r="A11" s="102" t="s">
        <v>768</v>
      </c>
      <c r="I11" s="86"/>
      <c r="J11" s="474"/>
      <c r="K11" s="475"/>
      <c r="L11" s="475"/>
      <c r="M11" s="475"/>
      <c r="N11" s="475"/>
      <c r="O11" s="475"/>
      <c r="P11" s="475"/>
      <c r="Q11" s="475"/>
      <c r="R11" s="475"/>
      <c r="S11" s="475"/>
      <c r="T11" s="475"/>
      <c r="U11" s="475"/>
      <c r="V11" s="475"/>
      <c r="W11" s="475"/>
      <c r="X11" s="475"/>
      <c r="Y11" s="475"/>
      <c r="Z11" s="86"/>
    </row>
    <row r="12" spans="1:26" ht="17.25" customHeight="1" x14ac:dyDescent="0.2">
      <c r="A12" s="102" t="s">
        <v>769</v>
      </c>
      <c r="I12" s="86"/>
      <c r="J12" s="474"/>
      <c r="K12" s="475"/>
      <c r="L12" s="475"/>
      <c r="M12" s="475"/>
      <c r="N12" s="475"/>
      <c r="O12" s="475"/>
      <c r="P12" s="475"/>
      <c r="Q12" s="475"/>
      <c r="R12" s="475"/>
      <c r="S12" s="475"/>
      <c r="T12" s="475"/>
      <c r="U12" s="475"/>
      <c r="V12" s="475"/>
      <c r="W12" s="475"/>
      <c r="X12" s="475"/>
      <c r="Y12" s="475"/>
      <c r="Z12" s="86"/>
    </row>
    <row r="13" spans="1:26" ht="17.25" customHeight="1" x14ac:dyDescent="0.2">
      <c r="A13" s="102" t="s">
        <v>770</v>
      </c>
      <c r="I13" s="86"/>
      <c r="J13" s="474"/>
      <c r="K13" s="475"/>
      <c r="L13" s="475"/>
      <c r="M13" s="475"/>
      <c r="N13" s="475"/>
      <c r="O13" s="475"/>
      <c r="P13" s="475"/>
      <c r="Q13" s="475"/>
      <c r="R13" s="475"/>
      <c r="S13" s="475"/>
      <c r="T13" s="475"/>
      <c r="U13" s="475"/>
      <c r="V13" s="475"/>
      <c r="W13" s="475"/>
      <c r="X13" s="475"/>
      <c r="Y13" s="475"/>
      <c r="Z13" s="86"/>
    </row>
    <row r="14" spans="1:26" ht="17.25" customHeight="1" x14ac:dyDescent="0.2">
      <c r="A14" s="102" t="s">
        <v>771</v>
      </c>
      <c r="I14" s="86"/>
      <c r="J14" s="474"/>
      <c r="K14" s="475"/>
      <c r="L14" s="475"/>
      <c r="M14" s="475"/>
      <c r="N14" s="475"/>
      <c r="O14" s="475"/>
      <c r="P14" s="475"/>
      <c r="Q14" s="475"/>
      <c r="R14" s="475"/>
      <c r="S14" s="475"/>
      <c r="T14" s="475"/>
      <c r="U14" s="475"/>
      <c r="V14" s="475"/>
      <c r="W14" s="475"/>
      <c r="X14" s="475"/>
      <c r="Y14" s="475"/>
      <c r="Z14" s="86"/>
    </row>
    <row r="15" spans="1:26" ht="17.25" customHeight="1" x14ac:dyDescent="0.2">
      <c r="A15" s="102" t="s">
        <v>772</v>
      </c>
      <c r="I15" s="86"/>
      <c r="J15" s="474"/>
      <c r="K15" s="475"/>
      <c r="L15" s="475"/>
      <c r="M15" s="475"/>
      <c r="N15" s="475"/>
      <c r="O15" s="475"/>
      <c r="P15" s="475"/>
      <c r="Q15" s="475"/>
      <c r="R15" s="475"/>
      <c r="S15" s="475"/>
      <c r="T15" s="475"/>
      <c r="U15" s="475"/>
      <c r="V15" s="475"/>
      <c r="W15" s="475"/>
      <c r="X15" s="475"/>
      <c r="Y15" s="475"/>
      <c r="Z15" s="86"/>
    </row>
    <row r="16" spans="1:26" x14ac:dyDescent="0.2">
      <c r="I16" s="73"/>
      <c r="J16" s="73"/>
      <c r="K16" s="73"/>
      <c r="L16" s="73"/>
      <c r="M16" s="73"/>
      <c r="N16" s="73"/>
      <c r="O16" s="73"/>
      <c r="P16" s="73"/>
      <c r="Q16" s="73"/>
      <c r="R16" s="73"/>
      <c r="S16" s="73"/>
      <c r="T16" s="73"/>
      <c r="U16" s="73"/>
      <c r="V16" s="73"/>
      <c r="W16" s="73"/>
      <c r="X16" s="73"/>
      <c r="Y16" s="73"/>
      <c r="Z16" s="73"/>
    </row>
    <row r="17" spans="1:32" x14ac:dyDescent="0.2">
      <c r="I17" s="73"/>
      <c r="J17" s="73"/>
      <c r="K17" s="73"/>
      <c r="L17" s="73"/>
      <c r="M17" s="73"/>
      <c r="N17" s="73"/>
      <c r="O17" s="73"/>
      <c r="P17" s="73"/>
      <c r="Q17" s="73"/>
      <c r="R17" s="73"/>
      <c r="S17" s="73"/>
      <c r="T17" s="73"/>
      <c r="U17" s="73"/>
      <c r="V17" s="73"/>
      <c r="W17" s="73"/>
      <c r="X17" s="73"/>
      <c r="Y17" s="73"/>
      <c r="Z17" s="73"/>
    </row>
    <row r="18" spans="1:32" x14ac:dyDescent="0.2">
      <c r="I18" s="179" t="s">
        <v>750</v>
      </c>
      <c r="J18" s="74" t="s">
        <v>751</v>
      </c>
      <c r="K18" s="420"/>
      <c r="L18" s="420"/>
      <c r="M18" s="420"/>
      <c r="N18" s="420"/>
      <c r="O18" s="420"/>
      <c r="P18" s="420"/>
      <c r="Q18" s="420"/>
      <c r="R18" s="420"/>
      <c r="S18" s="420"/>
      <c r="T18" s="420"/>
      <c r="U18" s="420"/>
      <c r="V18" s="420"/>
      <c r="W18" s="420"/>
      <c r="X18" s="420"/>
      <c r="Y18" s="420"/>
      <c r="Z18" s="414"/>
    </row>
    <row r="19" spans="1:32" x14ac:dyDescent="0.2">
      <c r="I19" s="73"/>
      <c r="J19" s="74" t="s">
        <v>752</v>
      </c>
      <c r="K19" s="73"/>
      <c r="L19" s="73"/>
      <c r="M19" s="73"/>
      <c r="N19" s="73"/>
      <c r="O19" s="73"/>
      <c r="P19" s="73"/>
      <c r="Q19" s="73"/>
      <c r="R19" s="73"/>
      <c r="S19" s="73"/>
      <c r="T19" s="73"/>
      <c r="U19" s="73"/>
      <c r="V19" s="73"/>
      <c r="W19" s="73"/>
      <c r="X19" s="73"/>
      <c r="Y19" s="73"/>
      <c r="Z19" s="73"/>
    </row>
    <row r="20" spans="1:32" ht="11.25" customHeight="1" thickBot="1" x14ac:dyDescent="0.25">
      <c r="I20" s="73"/>
      <c r="J20" s="73"/>
      <c r="K20" s="73"/>
      <c r="L20" s="73"/>
      <c r="M20" s="73"/>
      <c r="N20" s="73"/>
      <c r="O20" s="73"/>
      <c r="P20" s="73"/>
      <c r="Q20" s="73"/>
      <c r="R20" s="73"/>
      <c r="S20" s="73"/>
      <c r="T20" s="73"/>
      <c r="U20" s="73"/>
      <c r="V20" s="73"/>
      <c r="W20" s="73"/>
      <c r="X20" s="73"/>
      <c r="Y20" s="73"/>
      <c r="Z20" s="73"/>
    </row>
    <row r="21" spans="1:32" ht="17.25" customHeight="1" thickTop="1" thickBot="1" x14ac:dyDescent="0.25">
      <c r="A21" s="107" t="s">
        <v>773</v>
      </c>
      <c r="I21" s="72"/>
      <c r="J21" s="180"/>
      <c r="K21" s="105" t="s">
        <v>753</v>
      </c>
      <c r="L21" s="420"/>
      <c r="M21" s="420"/>
      <c r="N21" s="420"/>
      <c r="O21" s="420"/>
      <c r="P21" s="420"/>
      <c r="Q21" s="420"/>
      <c r="R21" s="420"/>
      <c r="S21" s="420"/>
      <c r="T21" s="420"/>
      <c r="U21" s="420"/>
      <c r="V21" s="420"/>
      <c r="W21" s="414"/>
      <c r="X21" s="414"/>
      <c r="Y21" s="414"/>
      <c r="Z21" s="414"/>
      <c r="AA21" s="414"/>
      <c r="AB21" s="414"/>
      <c r="AC21" s="414"/>
      <c r="AD21" s="414"/>
      <c r="AE21" s="414"/>
      <c r="AF21" s="414"/>
    </row>
    <row r="22" spans="1:32" ht="11.25" customHeight="1" thickTop="1" thickBot="1" x14ac:dyDescent="0.25">
      <c r="I22" s="72"/>
      <c r="J22" s="414"/>
      <c r="K22" s="116"/>
      <c r="L22" s="420"/>
      <c r="M22" s="420"/>
      <c r="N22" s="420"/>
      <c r="O22" s="420"/>
      <c r="P22" s="420"/>
      <c r="Q22" s="420"/>
      <c r="R22" s="420"/>
      <c r="S22" s="420"/>
      <c r="T22" s="420"/>
      <c r="U22" s="420"/>
      <c r="V22" s="420"/>
      <c r="W22" s="414"/>
      <c r="X22" s="414"/>
      <c r="Y22" s="414"/>
      <c r="Z22" s="414"/>
      <c r="AA22" s="414"/>
      <c r="AB22" s="414"/>
      <c r="AC22" s="414"/>
      <c r="AD22" s="414"/>
      <c r="AE22" s="414"/>
      <c r="AF22" s="414"/>
    </row>
    <row r="23" spans="1:32" ht="17.25" customHeight="1" thickTop="1" thickBot="1" x14ac:dyDescent="0.25">
      <c r="A23" s="107" t="s">
        <v>774</v>
      </c>
      <c r="I23" s="72"/>
      <c r="J23" s="180"/>
      <c r="K23" s="105" t="s">
        <v>755</v>
      </c>
      <c r="L23" s="420"/>
      <c r="M23" s="420"/>
      <c r="N23" s="420"/>
      <c r="O23" s="420"/>
      <c r="P23" s="420"/>
      <c r="Q23" s="420"/>
      <c r="R23" s="420"/>
      <c r="S23" s="420"/>
      <c r="T23" s="420"/>
      <c r="U23" s="420"/>
      <c r="V23" s="420"/>
      <c r="W23" s="414"/>
      <c r="X23" s="414"/>
      <c r="Y23" s="414"/>
      <c r="Z23" s="414"/>
      <c r="AA23" s="414"/>
      <c r="AB23" s="414"/>
      <c r="AC23" s="414"/>
      <c r="AD23" s="414"/>
      <c r="AE23" s="414"/>
      <c r="AF23" s="414"/>
    </row>
    <row r="24" spans="1:32" ht="11.25" customHeight="1" thickTop="1" thickBot="1" x14ac:dyDescent="0.25">
      <c r="I24" s="72"/>
      <c r="J24" s="72"/>
      <c r="K24" s="116"/>
      <c r="L24" s="420"/>
      <c r="M24" s="420"/>
      <c r="N24" s="420"/>
      <c r="O24" s="420"/>
      <c r="P24" s="420"/>
      <c r="Q24" s="420"/>
      <c r="R24" s="420"/>
      <c r="S24" s="420"/>
      <c r="T24" s="420"/>
      <c r="U24" s="420"/>
      <c r="V24" s="420"/>
      <c r="W24" s="414"/>
      <c r="X24" s="414"/>
      <c r="Y24" s="414"/>
      <c r="Z24" s="414"/>
      <c r="AA24" s="414"/>
      <c r="AB24" s="414"/>
      <c r="AC24" s="414"/>
      <c r="AD24" s="414"/>
      <c r="AE24" s="414"/>
      <c r="AF24" s="414"/>
    </row>
    <row r="25" spans="1:32" ht="17.25" customHeight="1" thickTop="1" thickBot="1" x14ac:dyDescent="0.25">
      <c r="A25" s="107" t="s">
        <v>775</v>
      </c>
      <c r="I25" s="72"/>
      <c r="J25" s="180"/>
      <c r="K25" s="105" t="s">
        <v>754</v>
      </c>
      <c r="L25" s="420"/>
      <c r="M25" s="420"/>
      <c r="N25" s="420"/>
      <c r="O25" s="420"/>
      <c r="P25" s="420"/>
      <c r="Q25" s="420"/>
      <c r="R25" s="420"/>
      <c r="S25" s="420"/>
      <c r="T25" s="420"/>
      <c r="U25" s="420"/>
      <c r="V25" s="420"/>
      <c r="W25" s="414"/>
      <c r="X25" s="414"/>
      <c r="Y25" s="414"/>
      <c r="Z25" s="414"/>
      <c r="AA25" s="414"/>
      <c r="AB25" s="414"/>
      <c r="AC25" s="414"/>
      <c r="AD25" s="414"/>
      <c r="AE25" s="414"/>
      <c r="AF25" s="414"/>
    </row>
    <row r="26" spans="1:32" ht="11.25" customHeight="1" thickTop="1" thickBot="1" x14ac:dyDescent="0.25">
      <c r="I26" s="72"/>
      <c r="J26" s="72"/>
      <c r="K26" s="116"/>
      <c r="L26" s="414"/>
      <c r="M26" s="414"/>
      <c r="N26" s="414"/>
      <c r="O26" s="414"/>
      <c r="P26" s="414"/>
      <c r="Q26" s="414"/>
      <c r="R26" s="414"/>
      <c r="S26" s="414"/>
      <c r="T26" s="414"/>
      <c r="U26" s="414"/>
      <c r="V26" s="414"/>
      <c r="W26" s="414"/>
      <c r="X26" s="414"/>
      <c r="Y26" s="414"/>
      <c r="Z26" s="414"/>
      <c r="AA26" s="414"/>
      <c r="AB26" s="414"/>
      <c r="AC26" s="414"/>
      <c r="AD26" s="414"/>
      <c r="AE26" s="414"/>
      <c r="AF26" s="414"/>
    </row>
    <row r="27" spans="1:32" ht="17.25" customHeight="1" thickTop="1" thickBot="1" x14ac:dyDescent="0.25">
      <c r="A27" s="107" t="s">
        <v>776</v>
      </c>
      <c r="B27" s="107" t="s">
        <v>777</v>
      </c>
      <c r="I27" s="72"/>
      <c r="J27" s="180"/>
      <c r="K27" s="105" t="s">
        <v>764</v>
      </c>
      <c r="L27" s="414"/>
      <c r="M27" s="469"/>
      <c r="N27" s="470"/>
      <c r="O27" s="470"/>
      <c r="P27" s="470"/>
      <c r="Q27" s="470"/>
      <c r="R27" s="470"/>
      <c r="S27" s="470"/>
      <c r="T27" s="470"/>
      <c r="U27" s="470"/>
      <c r="V27" s="470"/>
      <c r="W27" s="470"/>
      <c r="X27" s="470"/>
      <c r="Y27" s="470"/>
      <c r="Z27" s="414"/>
      <c r="AA27" s="414"/>
      <c r="AB27" s="414"/>
      <c r="AC27" s="414"/>
      <c r="AD27" s="414"/>
      <c r="AE27" s="414"/>
      <c r="AF27" s="414"/>
    </row>
    <row r="28" spans="1:32" ht="13.5" thickTop="1" x14ac:dyDescent="0.2">
      <c r="I28" s="73"/>
      <c r="J28" s="73"/>
      <c r="K28" s="73"/>
      <c r="L28" s="73"/>
      <c r="M28" s="73"/>
      <c r="N28" s="73"/>
      <c r="O28" s="73"/>
      <c r="P28" s="73"/>
      <c r="Q28" s="73"/>
      <c r="R28" s="73"/>
      <c r="S28" s="73"/>
      <c r="T28" s="73"/>
      <c r="U28" s="73"/>
      <c r="V28" s="73"/>
      <c r="W28" s="73"/>
      <c r="X28" s="73"/>
      <c r="Y28" s="73"/>
      <c r="Z28" s="73"/>
    </row>
    <row r="29" spans="1:32" x14ac:dyDescent="0.2">
      <c r="I29" s="73"/>
      <c r="J29" s="73"/>
      <c r="K29" s="73"/>
      <c r="L29" s="73"/>
      <c r="M29" s="73"/>
      <c r="N29" s="73"/>
      <c r="O29" s="73"/>
      <c r="P29" s="73"/>
      <c r="Q29" s="73"/>
      <c r="R29" s="73"/>
      <c r="S29" s="73"/>
      <c r="T29" s="73"/>
      <c r="U29" s="73"/>
      <c r="V29" s="73"/>
      <c r="W29" s="73"/>
      <c r="X29" s="73"/>
      <c r="Y29" s="73"/>
      <c r="Z29" s="73"/>
    </row>
    <row r="30" spans="1:32" x14ac:dyDescent="0.2">
      <c r="I30" s="73"/>
      <c r="J30" s="73"/>
      <c r="K30" s="73"/>
      <c r="L30" s="73"/>
      <c r="M30" s="73"/>
      <c r="N30" s="73"/>
      <c r="O30" s="73"/>
      <c r="P30" s="73"/>
      <c r="Q30" s="73"/>
      <c r="R30" s="73"/>
      <c r="S30" s="73"/>
      <c r="T30" s="73"/>
      <c r="U30" s="73"/>
      <c r="V30" s="73"/>
      <c r="W30" s="73"/>
      <c r="X30" s="73"/>
      <c r="Y30" s="73"/>
      <c r="Z30" s="73"/>
    </row>
    <row r="31" spans="1:32" x14ac:dyDescent="0.2">
      <c r="I31" s="73"/>
      <c r="J31" s="73"/>
      <c r="K31" s="73"/>
      <c r="L31" s="73"/>
      <c r="M31" s="73"/>
      <c r="N31" s="73"/>
      <c r="O31" s="73"/>
      <c r="P31" s="73"/>
      <c r="Q31" s="73"/>
      <c r="R31" s="73"/>
      <c r="S31" s="73"/>
      <c r="T31" s="73"/>
      <c r="U31" s="73"/>
      <c r="V31" s="73"/>
      <c r="W31" s="73"/>
      <c r="X31" s="73"/>
      <c r="Y31" s="73"/>
      <c r="Z31" s="73"/>
    </row>
    <row r="32" spans="1:32" x14ac:dyDescent="0.2">
      <c r="I32" s="73"/>
      <c r="J32" s="73"/>
      <c r="K32" s="73"/>
      <c r="L32" s="73"/>
      <c r="M32" s="73"/>
      <c r="N32" s="73"/>
      <c r="O32" s="73"/>
      <c r="P32" s="73"/>
      <c r="Q32" s="73"/>
      <c r="R32" s="73"/>
      <c r="S32" s="73"/>
      <c r="T32" s="73"/>
      <c r="U32" s="73"/>
      <c r="V32" s="73"/>
      <c r="W32" s="73"/>
      <c r="X32" s="73"/>
      <c r="Y32" s="73"/>
      <c r="Z32" s="73"/>
    </row>
    <row r="33" spans="1:26" x14ac:dyDescent="0.2">
      <c r="I33" s="73"/>
      <c r="J33" s="73"/>
      <c r="K33" s="73"/>
      <c r="L33" s="73"/>
      <c r="M33" s="73"/>
      <c r="N33" s="73"/>
      <c r="O33" s="73"/>
      <c r="P33" s="73"/>
      <c r="Q33" s="73"/>
      <c r="R33" s="73"/>
      <c r="S33" s="73"/>
      <c r="T33" s="73"/>
      <c r="U33" s="73"/>
      <c r="V33" s="73"/>
      <c r="W33" s="73"/>
      <c r="X33" s="73"/>
      <c r="Y33" s="73"/>
      <c r="Z33" s="73"/>
    </row>
    <row r="34" spans="1:26" ht="23.25" customHeight="1" x14ac:dyDescent="0.2">
      <c r="I34" s="264" t="s">
        <v>175</v>
      </c>
      <c r="J34" s="241"/>
      <c r="K34" s="241"/>
      <c r="L34" s="241"/>
      <c r="M34" s="241"/>
      <c r="N34" s="241"/>
      <c r="O34" s="241"/>
      <c r="P34" s="241"/>
      <c r="Q34" s="241"/>
      <c r="R34" s="241"/>
      <c r="S34" s="241"/>
      <c r="T34" s="241"/>
      <c r="U34" s="241"/>
      <c r="V34" s="241"/>
      <c r="W34" s="241"/>
      <c r="X34" s="241"/>
      <c r="Y34" s="241"/>
      <c r="Z34" s="241"/>
    </row>
    <row r="35" spans="1:26" x14ac:dyDescent="0.2">
      <c r="I35" s="86"/>
      <c r="J35" s="86"/>
      <c r="K35" s="86"/>
      <c r="L35" s="86"/>
      <c r="M35" s="86"/>
      <c r="N35" s="86"/>
      <c r="O35" s="86"/>
      <c r="P35" s="86"/>
      <c r="Q35" s="86"/>
      <c r="R35" s="86"/>
      <c r="S35" s="86"/>
      <c r="T35" s="86"/>
      <c r="U35" s="86"/>
      <c r="V35" s="86"/>
      <c r="W35" s="86"/>
      <c r="X35" s="86"/>
      <c r="Y35" s="86"/>
      <c r="Z35" s="86"/>
    </row>
    <row r="36" spans="1:26" x14ac:dyDescent="0.2">
      <c r="I36" s="86"/>
      <c r="J36" s="88" t="s">
        <v>728</v>
      </c>
      <c r="K36" s="265"/>
      <c r="L36" s="265"/>
      <c r="M36" s="265"/>
      <c r="N36" s="265"/>
      <c r="O36" s="265"/>
      <c r="P36" s="265"/>
      <c r="Q36" s="265"/>
      <c r="R36" s="265"/>
      <c r="S36" s="265"/>
      <c r="T36" s="265"/>
      <c r="U36" s="265"/>
      <c r="V36" s="124"/>
      <c r="W36" s="124"/>
      <c r="X36" s="124"/>
      <c r="Y36" s="124"/>
      <c r="Z36" s="124"/>
    </row>
    <row r="37" spans="1:26" x14ac:dyDescent="0.2">
      <c r="I37" s="378" t="s">
        <v>570</v>
      </c>
      <c r="J37" s="378"/>
      <c r="K37" s="378"/>
      <c r="L37" s="378"/>
      <c r="M37" s="378"/>
      <c r="N37" s="378"/>
      <c r="O37" s="378"/>
      <c r="P37" s="378"/>
      <c r="Q37" s="378"/>
      <c r="R37" s="380"/>
      <c r="S37" s="380"/>
      <c r="T37" s="380"/>
      <c r="U37" s="380"/>
      <c r="V37" s="377"/>
      <c r="W37" s="377"/>
      <c r="X37" s="377"/>
      <c r="Y37" s="377"/>
      <c r="Z37" s="377"/>
    </row>
    <row r="38" spans="1:26" ht="27.75" customHeight="1" x14ac:dyDescent="0.2">
      <c r="I38" s="86"/>
      <c r="J38" s="266"/>
      <c r="K38" s="265"/>
      <c r="L38" s="265"/>
      <c r="M38" s="265"/>
      <c r="N38" s="265"/>
      <c r="O38" s="265"/>
      <c r="P38" s="265"/>
      <c r="Q38" s="265"/>
      <c r="R38" s="265"/>
      <c r="S38" s="265"/>
      <c r="T38" s="265"/>
      <c r="U38" s="265"/>
      <c r="V38" s="86"/>
      <c r="W38" s="86"/>
      <c r="X38" s="86"/>
      <c r="Y38" s="86"/>
      <c r="Z38" s="86"/>
    </row>
    <row r="39" spans="1:26" ht="12.75" customHeight="1" x14ac:dyDescent="0.2">
      <c r="I39" s="86"/>
      <c r="J39" s="266"/>
      <c r="K39" s="265"/>
      <c r="L39" s="265"/>
      <c r="M39" s="265"/>
      <c r="N39" s="265"/>
      <c r="O39" s="265"/>
      <c r="P39" s="265"/>
      <c r="Q39" s="265"/>
      <c r="R39" s="265"/>
      <c r="S39" s="265"/>
      <c r="T39" s="265"/>
      <c r="U39" s="265"/>
      <c r="V39" s="86"/>
      <c r="W39" s="86"/>
      <c r="X39" s="86"/>
      <c r="Y39" s="86"/>
      <c r="Z39" s="86"/>
    </row>
    <row r="40" spans="1:26" x14ac:dyDescent="0.2">
      <c r="I40" s="86"/>
      <c r="J40" s="265"/>
      <c r="K40" s="265"/>
      <c r="L40" s="265"/>
      <c r="M40" s="265"/>
      <c r="N40" s="265"/>
      <c r="O40" s="265"/>
      <c r="P40" s="265"/>
      <c r="Q40" s="265"/>
      <c r="R40" s="265"/>
      <c r="S40" s="265"/>
      <c r="T40" s="265"/>
      <c r="U40" s="265"/>
      <c r="V40" s="124"/>
      <c r="W40" s="124"/>
      <c r="X40" s="124"/>
      <c r="Y40" s="124"/>
      <c r="Z40" s="86"/>
    </row>
    <row r="41" spans="1:26" x14ac:dyDescent="0.2">
      <c r="I41" s="86"/>
      <c r="J41" s="265"/>
      <c r="K41" s="265"/>
      <c r="L41" s="265"/>
      <c r="M41" s="265"/>
      <c r="N41" s="265"/>
      <c r="O41" s="265"/>
      <c r="P41" s="265"/>
      <c r="Q41" s="265"/>
      <c r="R41" s="265"/>
      <c r="S41" s="265"/>
      <c r="T41" s="265"/>
      <c r="U41" s="265"/>
      <c r="V41" s="124"/>
      <c r="W41" s="124"/>
      <c r="X41" s="124"/>
      <c r="Y41" s="124"/>
      <c r="Z41" s="86"/>
    </row>
    <row r="42" spans="1:26" x14ac:dyDescent="0.2">
      <c r="I42" s="86"/>
      <c r="J42" s="86"/>
      <c r="K42" s="86"/>
      <c r="L42" s="86"/>
      <c r="M42" s="86"/>
      <c r="N42" s="86"/>
      <c r="O42" s="86"/>
      <c r="P42" s="86"/>
      <c r="Q42" s="86"/>
      <c r="R42" s="86"/>
      <c r="S42" s="86"/>
      <c r="T42" s="86"/>
      <c r="U42" s="86"/>
      <c r="V42" s="86"/>
      <c r="W42" s="86"/>
      <c r="X42" s="86"/>
      <c r="Y42" s="86"/>
      <c r="Z42" s="86"/>
    </row>
    <row r="43" spans="1:26" x14ac:dyDescent="0.2">
      <c r="I43" s="125" t="s">
        <v>502</v>
      </c>
      <c r="J43" s="124"/>
      <c r="K43" s="124"/>
      <c r="L43" s="124"/>
      <c r="M43" s="124"/>
      <c r="N43" s="124"/>
      <c r="O43" s="124"/>
      <c r="P43" s="124"/>
      <c r="Q43" s="124"/>
      <c r="R43" s="124"/>
      <c r="S43" s="124"/>
      <c r="T43" s="124"/>
      <c r="U43" s="124"/>
      <c r="V43" s="168" t="s">
        <v>84</v>
      </c>
      <c r="W43" s="152"/>
      <c r="X43" s="152"/>
      <c r="Y43" s="152"/>
      <c r="Z43" s="86"/>
    </row>
    <row r="44" spans="1:26" ht="7.5" customHeight="1" x14ac:dyDescent="0.2">
      <c r="A44" s="1"/>
      <c r="B44" s="1"/>
      <c r="C44" s="1"/>
      <c r="D44" s="1"/>
      <c r="E44" s="1"/>
      <c r="F44" s="1"/>
      <c r="G44" s="1"/>
      <c r="H44" s="1"/>
      <c r="I44" s="86"/>
      <c r="J44" s="86"/>
      <c r="K44" s="86"/>
      <c r="L44" s="124"/>
      <c r="M44" s="251"/>
      <c r="N44" s="86"/>
      <c r="O44" s="124"/>
      <c r="P44" s="86"/>
      <c r="Q44" s="267"/>
      <c r="R44" s="86"/>
      <c r="S44" s="86"/>
      <c r="T44" s="86"/>
      <c r="U44" s="86"/>
      <c r="V44" s="86"/>
      <c r="W44" s="86"/>
      <c r="X44" s="86"/>
      <c r="Y44" s="86"/>
      <c r="Z44" s="86"/>
    </row>
  </sheetData>
  <sheetProtection algorithmName="SHA-1" hashValue="XTF0SB+vxPBvupzKGuLulFNInJE=" saltValue="dBNEbrKwhZhqxu8g4QbpIw==" spinCount="100000" sheet="1" objects="1" scenarios="1"/>
  <mergeCells count="10">
    <mergeCell ref="M27:Y27"/>
    <mergeCell ref="J6:Y6"/>
    <mergeCell ref="J8:Y8"/>
    <mergeCell ref="J9:Y9"/>
    <mergeCell ref="J10:Y10"/>
    <mergeCell ref="J15:Y15"/>
    <mergeCell ref="J11:Y11"/>
    <mergeCell ref="J12:Y12"/>
    <mergeCell ref="J14:Y14"/>
    <mergeCell ref="J13:Y13"/>
  </mergeCells>
  <phoneticPr fontId="0" type="noConversion"/>
  <dataValidations count="1">
    <dataValidation type="list" allowBlank="1" showInputMessage="1" showErrorMessage="1" error="Please select or enter an &quot;x&quot; to mark this box." sqref="J21 J23 J25 J27" xr:uid="{B7518E8D-D4F8-4790-83B6-326CE7B027C8}">
      <formula1>"x,"</formula1>
    </dataValidation>
  </dataValidations>
  <hyperlinks>
    <hyperlink ref="V43" r:id="rId1" xr:uid="{00000000-0004-0000-1100-000001000000}"/>
    <hyperlink ref="I37:Z37" r:id="rId2" display="us_elfa.survey@pwc.com" xr:uid="{CB5FE7BB-5039-4052-9751-2A634189007E}"/>
  </hyperlinks>
  <printOptions horizontalCentered="1"/>
  <pageMargins left="0.75" right="0.75" top="0.5" bottom="0.73" header="0.5" footer="0.5"/>
  <pageSetup scale="89" fitToHeight="0" orientation="portrait" r:id="rId3"/>
  <headerFooter alignWithMargins="0">
    <oddFooter>&amp;L&amp;"Times New Roman,Regular"&amp;A
Date Printed: &amp;D&amp;C&amp;"Times New Roman,Regular"Page &amp;P of &amp;N&amp;R&amp;"Times New Roman,Regular"PricewaterhouseCoopers LLP</oddFooter>
  </headerFooter>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
    <pageSetUpPr fitToPage="1"/>
  </sheetPr>
  <dimension ref="A1:E123"/>
  <sheetViews>
    <sheetView zoomScaleNormal="100" workbookViewId="0"/>
  </sheetViews>
  <sheetFormatPr defaultColWidth="0" defaultRowHeight="12.75" zeroHeight="1" x14ac:dyDescent="0.2"/>
  <cols>
    <col min="1" max="1" width="39.5703125" customWidth="1"/>
    <col min="2" max="2" width="30.28515625" customWidth="1"/>
    <col min="3" max="4" width="15.7109375" customWidth="1"/>
    <col min="5" max="5" width="1.5703125" customWidth="1"/>
    <col min="6" max="16384" width="9.140625" hidden="1"/>
  </cols>
  <sheetData>
    <row r="1" spans="1:5" x14ac:dyDescent="0.2">
      <c r="A1" s="172" t="s">
        <v>729</v>
      </c>
      <c r="B1" s="124"/>
      <c r="C1" s="124"/>
      <c r="D1" s="125"/>
      <c r="E1" s="124"/>
    </row>
    <row r="2" spans="1:5" ht="7.5" customHeight="1" x14ac:dyDescent="0.2">
      <c r="A2" s="172"/>
      <c r="B2" s="124"/>
      <c r="C2" s="124"/>
      <c r="D2" s="125"/>
      <c r="E2" s="124"/>
    </row>
    <row r="3" spans="1:5" x14ac:dyDescent="0.2">
      <c r="A3" s="123" t="s">
        <v>304</v>
      </c>
      <c r="B3" s="124"/>
      <c r="C3" s="124"/>
      <c r="D3" s="125"/>
      <c r="E3" s="124"/>
    </row>
    <row r="4" spans="1:5" x14ac:dyDescent="0.2">
      <c r="A4" s="123" t="s">
        <v>305</v>
      </c>
      <c r="B4" s="124"/>
      <c r="C4" s="124"/>
      <c r="D4" s="125"/>
      <c r="E4" s="124"/>
    </row>
    <row r="5" spans="1:5" x14ac:dyDescent="0.2">
      <c r="A5" s="123" t="s">
        <v>306</v>
      </c>
      <c r="B5" s="124"/>
      <c r="C5" s="124"/>
      <c r="D5" s="125"/>
      <c r="E5" s="124"/>
    </row>
    <row r="6" spans="1:5" x14ac:dyDescent="0.2">
      <c r="A6" s="123" t="s">
        <v>307</v>
      </c>
      <c r="B6" s="124"/>
      <c r="C6" s="124"/>
      <c r="D6" s="125"/>
      <c r="E6" s="124"/>
    </row>
    <row r="7" spans="1:5" x14ac:dyDescent="0.2">
      <c r="A7" s="123" t="str">
        <f>"reasonable or explainable. For instance, in the 2023 report, the overall average pre-tax yield for 2022 was "&amp;D24&amp;"%. If your "</f>
        <v xml:space="preserve">reasonable or explainable. For instance, in the 2023 report, the overall average pre-tax yield for 2022 was 5.81%. If your </v>
      </c>
      <c r="B7" s="124"/>
      <c r="C7" s="124"/>
      <c r="D7" s="125"/>
      <c r="E7" s="124"/>
    </row>
    <row r="8" spans="1:5" x14ac:dyDescent="0.2">
      <c r="A8" s="123" t="s">
        <v>571</v>
      </c>
      <c r="B8" s="124"/>
      <c r="C8" s="124"/>
      <c r="D8" s="125"/>
      <c r="E8" s="124"/>
    </row>
    <row r="9" spans="1:5" ht="7.5" customHeight="1" x14ac:dyDescent="0.2">
      <c r="A9" s="89"/>
      <c r="B9" s="89"/>
      <c r="C9" s="89"/>
      <c r="D9" s="125"/>
      <c r="E9" s="89"/>
    </row>
    <row r="10" spans="1:5" ht="66" customHeight="1" thickBot="1" x14ac:dyDescent="0.3">
      <c r="A10" s="288" t="s">
        <v>741</v>
      </c>
      <c r="B10" s="289" t="s">
        <v>127</v>
      </c>
      <c r="C10" s="290" t="s">
        <v>128</v>
      </c>
      <c r="D10" s="302" t="s">
        <v>730</v>
      </c>
      <c r="E10" s="269"/>
    </row>
    <row r="11" spans="1:5" ht="12.75" customHeight="1" x14ac:dyDescent="0.2">
      <c r="A11" s="274" t="s">
        <v>93</v>
      </c>
      <c r="B11" s="273" t="s">
        <v>172</v>
      </c>
      <c r="C11" s="291" t="str">
        <f>IF(AND('Member Profile'!$J$7="",'Member Profile'!$J$10="",'Member Profile'!$J$13=""),"N/A",IF('Member Profile'!$J$7&lt;&gt;0,"Bank",IF('Member Profile'!$J$10&lt;&gt;0,"Captive","Independent")))</f>
        <v>N/A</v>
      </c>
      <c r="D11" s="127"/>
      <c r="E11" s="86"/>
    </row>
    <row r="12" spans="1:5" ht="12.75" customHeight="1" x14ac:dyDescent="0.2">
      <c r="A12" s="272"/>
      <c r="B12" s="271"/>
      <c r="C12" s="476" t="s">
        <v>105</v>
      </c>
      <c r="D12" s="478"/>
      <c r="E12" s="258"/>
    </row>
    <row r="13" spans="1:5" ht="12.75" customHeight="1" x14ac:dyDescent="0.2">
      <c r="A13" s="274" t="s">
        <v>130</v>
      </c>
      <c r="B13" s="273" t="s">
        <v>38</v>
      </c>
      <c r="C13" s="292" t="str">
        <f>IF(AND('Member Profile'!$J$22="",'Member Profile'!$J$25="",'Member Profile'!$J$28="",'Member Profile'!$J$31=""),"N/A",IF('Member Profile'!$J$22&lt;&gt;0,"Micro-Ticket",IF('Member Profile'!$J$25&lt;&gt;0,"Small-Ticket",IF('Member Profile'!$J$28&lt;&gt;0,"Middle-Ticket","Large-Ticket"))))</f>
        <v>N/A</v>
      </c>
      <c r="D13" s="126"/>
      <c r="E13" s="86"/>
    </row>
    <row r="14" spans="1:5" ht="12.75" customHeight="1" x14ac:dyDescent="0.2">
      <c r="A14" s="272"/>
      <c r="B14" s="271"/>
      <c r="C14" s="476" t="s">
        <v>105</v>
      </c>
      <c r="D14" s="478"/>
      <c r="E14" s="258"/>
    </row>
    <row r="15" spans="1:5" ht="12.75" customHeight="1" x14ac:dyDescent="0.2">
      <c r="A15" s="274" t="s">
        <v>94</v>
      </c>
      <c r="B15" s="273" t="s">
        <v>781</v>
      </c>
      <c r="C15" s="293" t="str">
        <f>IF('New Business Volume'!$Q$16="","N/A",IF('New Business Volume'!$Q$16&gt;1000000,"Over $1 billion",IF(AND('New Business Volume'!$Q$16&lt;1000000,'New Business Volume'!$Q$16&gt;=250000),"$250 mil to $1 bil",IF(AND('New Business Volume'!$Q$16&lt;250000,'New Business Volume'!$Q$16&gt;=50000),"$50 to $250 million","Under $50 million"))))</f>
        <v>N/A</v>
      </c>
      <c r="D15" s="126"/>
      <c r="E15" s="86"/>
    </row>
    <row r="16" spans="1:5" ht="12.75" customHeight="1" thickBot="1" x14ac:dyDescent="0.25">
      <c r="A16" s="276"/>
      <c r="B16" s="277"/>
      <c r="C16" s="479" t="s">
        <v>105</v>
      </c>
      <c r="D16" s="480"/>
      <c r="E16" s="269"/>
    </row>
    <row r="17" spans="1:5" ht="6" customHeight="1" x14ac:dyDescent="0.2">
      <c r="A17" s="285"/>
      <c r="B17" s="285"/>
      <c r="C17" s="157"/>
      <c r="D17" s="165"/>
      <c r="E17" s="86"/>
    </row>
    <row r="18" spans="1:5" ht="21.75" customHeight="1" x14ac:dyDescent="0.2">
      <c r="A18" s="4" t="s">
        <v>56</v>
      </c>
      <c r="B18" s="5"/>
      <c r="C18" s="31"/>
      <c r="D18" s="34"/>
      <c r="E18" s="5"/>
    </row>
    <row r="19" spans="1:5" ht="6" customHeight="1" thickBot="1" x14ac:dyDescent="0.25">
      <c r="A19" s="285"/>
      <c r="B19" s="285"/>
      <c r="C19" s="157"/>
      <c r="D19" s="165"/>
      <c r="E19" s="269"/>
    </row>
    <row r="20" spans="1:5" ht="12.75" customHeight="1" x14ac:dyDescent="0.2">
      <c r="A20" s="283" t="s">
        <v>71</v>
      </c>
      <c r="B20" s="280" t="s">
        <v>781</v>
      </c>
      <c r="C20" s="371" t="str">
        <f>IF('New Business Volume'!$Q$16="","N/A",'New Business Volume'!$Q$16)</f>
        <v>N/A</v>
      </c>
      <c r="D20" s="336">
        <v>1436071</v>
      </c>
      <c r="E20" s="86"/>
    </row>
    <row r="21" spans="1:5" ht="12.75" customHeight="1" x14ac:dyDescent="0.25">
      <c r="A21" s="286"/>
      <c r="B21" s="287"/>
      <c r="C21" s="476" t="s">
        <v>105</v>
      </c>
      <c r="D21" s="477"/>
      <c r="E21" s="258"/>
    </row>
    <row r="22" spans="1:5" ht="12.75" customHeight="1" x14ac:dyDescent="0.2">
      <c r="A22" s="101" t="s">
        <v>111</v>
      </c>
      <c r="B22" s="275" t="s">
        <v>781</v>
      </c>
      <c r="C22" s="150" t="str">
        <f>IF(AND(ISNUMBER('New Business Volume'!$Q$16),ISNUMBER('New Business Volume'!$Y$16)),IF('New Business Volume'!$Y$16&lt;&gt;0,(('New Business Volume'!$Q$16-'New Business Volume'!$Y$16)/'New Business Volume'!$Y$16)*100,"N/A"),"N/A")</f>
        <v>N/A</v>
      </c>
      <c r="D22" s="126">
        <v>6.3</v>
      </c>
      <c r="E22" s="86"/>
    </row>
    <row r="23" spans="1:5" ht="12.75" customHeight="1" x14ac:dyDescent="0.2">
      <c r="A23" s="97" t="s">
        <v>742</v>
      </c>
      <c r="B23" s="273"/>
      <c r="C23" s="476" t="s">
        <v>105</v>
      </c>
      <c r="D23" s="477"/>
      <c r="E23" s="258"/>
    </row>
    <row r="24" spans="1:5" ht="12.75" customHeight="1" x14ac:dyDescent="0.2">
      <c r="A24" s="274" t="s">
        <v>36</v>
      </c>
      <c r="B24" s="275" t="s">
        <v>377</v>
      </c>
      <c r="C24" s="372" t="str">
        <f>IF('New Business Volume'!$Q$51="","N/A",'New Business Volume'!$Q$51)</f>
        <v>N/A</v>
      </c>
      <c r="D24" s="337">
        <v>5.81</v>
      </c>
      <c r="E24" s="86"/>
    </row>
    <row r="25" spans="1:5" ht="12.75" customHeight="1" x14ac:dyDescent="0.2">
      <c r="A25" s="272"/>
      <c r="B25" s="273"/>
      <c r="C25" s="476" t="s">
        <v>105</v>
      </c>
      <c r="D25" s="477"/>
      <c r="E25" s="258"/>
    </row>
    <row r="26" spans="1:5" ht="12.75" customHeight="1" x14ac:dyDescent="0.2">
      <c r="A26" s="274" t="s">
        <v>134</v>
      </c>
      <c r="B26" s="275" t="s">
        <v>378</v>
      </c>
      <c r="C26" s="372" t="str">
        <f>IF('New Business Volume'!$Q$57="","N/A",'New Business Volume'!$Q$57)</f>
        <v>N/A</v>
      </c>
      <c r="D26" s="337">
        <v>3.22</v>
      </c>
      <c r="E26" s="86"/>
    </row>
    <row r="27" spans="1:5" ht="12.75" customHeight="1" x14ac:dyDescent="0.2">
      <c r="A27" s="272"/>
      <c r="B27" s="273"/>
      <c r="C27" s="476" t="s">
        <v>105</v>
      </c>
      <c r="D27" s="477"/>
      <c r="E27" s="258"/>
    </row>
    <row r="28" spans="1:5" ht="12.75" customHeight="1" x14ac:dyDescent="0.2">
      <c r="A28" s="274" t="s">
        <v>167</v>
      </c>
      <c r="B28" s="275" t="s">
        <v>379</v>
      </c>
      <c r="C28" s="372" t="str">
        <f>IF(AND(ISNUMBER('New Business Volume'!$Q$51),ISNUMBER('New Business Volume'!$Q$57)),'New Business Volume'!$Q$51-'New Business Volume'!$Q$57,"N/A")</f>
        <v>N/A</v>
      </c>
      <c r="D28" s="337">
        <v>2.59</v>
      </c>
      <c r="E28" s="86"/>
    </row>
    <row r="29" spans="1:5" ht="12.75" customHeight="1" x14ac:dyDescent="0.2">
      <c r="A29" s="270"/>
      <c r="B29" s="271"/>
      <c r="C29" s="476" t="s">
        <v>105</v>
      </c>
      <c r="D29" s="477"/>
      <c r="E29" s="258"/>
    </row>
    <row r="30" spans="1:5" ht="12.75" customHeight="1" x14ac:dyDescent="0.2">
      <c r="A30" s="272" t="s">
        <v>144</v>
      </c>
      <c r="B30" s="273" t="s">
        <v>392</v>
      </c>
      <c r="C30" s="281" t="str">
        <f>IF(AND(ISNUMBER('Financial Statement Info'!$Q$19), ISNUMBER('Financial Statement Info'!$U$19), ISNUMBER('Financial Statement Info'!$Q$74)),IF(OR('Financial Statement Info'!$Q$19 &lt;&gt; 0, 'Financial Statement Info'!$U$19 &lt;&gt; 0),('Financial Statement Info'!$Q$74/AVERAGE('Financial Statement Info'!$Q$19,'Financial Statement Info'!$U$19))*100,"N/A"),"N/A")</f>
        <v>N/A</v>
      </c>
      <c r="D30" s="127">
        <v>1.7</v>
      </c>
      <c r="E30" s="86"/>
    </row>
    <row r="31" spans="1:5" ht="12.75" customHeight="1" x14ac:dyDescent="0.2">
      <c r="A31" s="97"/>
      <c r="B31" s="273" t="s">
        <v>393</v>
      </c>
      <c r="C31" s="476" t="s">
        <v>105</v>
      </c>
      <c r="D31" s="477"/>
      <c r="E31" s="258"/>
    </row>
    <row r="32" spans="1:5" ht="12.75" customHeight="1" x14ac:dyDescent="0.2">
      <c r="A32" s="274" t="s">
        <v>145</v>
      </c>
      <c r="B32" s="275" t="s">
        <v>392</v>
      </c>
      <c r="C32" s="150" t="str">
        <f>IF(AND(ISNUMBER('Financial Statement Info'!$Q$34), ISNUMBER('Financial Statement Info'!$U$34), ISNUMBER('Financial Statement Info'!$Q$74)),IF(OR('Financial Statement Info'!$Q$34 &lt;&gt; 0, 'Financial Statement Info'!$U$34 &lt;&gt; 0),('Financial Statement Info'!$Q$74/AVERAGE('Financial Statement Info'!$Q$34,'Financial Statement Info'!$U$34))*100,"N/A"),"N/A")</f>
        <v>N/A</v>
      </c>
      <c r="D32" s="126">
        <v>11.1</v>
      </c>
      <c r="E32" s="86"/>
    </row>
    <row r="33" spans="1:5" ht="12.75" customHeight="1" x14ac:dyDescent="0.2">
      <c r="A33" s="272" t="s">
        <v>58</v>
      </c>
      <c r="B33" s="273" t="s">
        <v>394</v>
      </c>
      <c r="C33" s="476" t="s">
        <v>105</v>
      </c>
      <c r="D33" s="477"/>
      <c r="E33" s="258"/>
    </row>
    <row r="34" spans="1:5" ht="12.75" customHeight="1" x14ac:dyDescent="0.2">
      <c r="A34" s="101" t="s">
        <v>207</v>
      </c>
      <c r="B34" s="275" t="s">
        <v>395</v>
      </c>
      <c r="C34" s="150" t="str">
        <f>IF(AND(ISNUMBER('Financial Statement Info'!$Q$72),ISNUMBER('Financial Statement Info'!$Q$55)),IF('Financial Statement Info'!$Q$55&lt;&gt;0,('Financial Statement Info'!$Q$72/'Financial Statement Info'!$Q$55)*100,"N/A"),"N/A")</f>
        <v>N/A</v>
      </c>
      <c r="D34" s="126">
        <v>33.200000000000003</v>
      </c>
      <c r="E34" s="86"/>
    </row>
    <row r="35" spans="1:5" ht="12.75" customHeight="1" x14ac:dyDescent="0.2">
      <c r="A35" s="97" t="s">
        <v>208</v>
      </c>
      <c r="B35" s="273" t="s">
        <v>396</v>
      </c>
      <c r="C35" s="476" t="s">
        <v>105</v>
      </c>
      <c r="D35" s="477"/>
      <c r="E35" s="258"/>
    </row>
    <row r="36" spans="1:5" ht="12.75" customHeight="1" x14ac:dyDescent="0.2">
      <c r="A36" s="274" t="s">
        <v>59</v>
      </c>
      <c r="B36" s="275" t="s">
        <v>513</v>
      </c>
      <c r="C36" s="150" t="str">
        <f>IF(ISERROR(AVERAGE('Financial Statement Info'!$Q$63:$Q$66)),"N/A",IF(SUM('Financial Statement Info'!$Q$15,'Financial Statement Info'!$Q$16,'Financial Statement Info'!$Q$43)&lt;&gt;0,(SUM('Financial Statement Info'!$Q$63:$Q$66) / SUM('Financial Statement Info'!$Q$15,'Financial Statement Info'!$Q$16,'Financial Statement Info'!$Q$43)) * 100,"N/A"))</f>
        <v>N/A</v>
      </c>
      <c r="D36" s="126">
        <v>2.8</v>
      </c>
      <c r="E36" s="86"/>
    </row>
    <row r="37" spans="1:5" ht="12.75" customHeight="1" x14ac:dyDescent="0.2">
      <c r="A37" s="97" t="s">
        <v>384</v>
      </c>
      <c r="B37" s="273" t="s">
        <v>397</v>
      </c>
      <c r="C37" s="476" t="s">
        <v>105</v>
      </c>
      <c r="D37" s="477"/>
      <c r="E37" s="258"/>
    </row>
    <row r="38" spans="1:5" ht="12.75" customHeight="1" x14ac:dyDescent="0.2">
      <c r="A38" s="274" t="s">
        <v>112</v>
      </c>
      <c r="B38" s="275" t="s">
        <v>398</v>
      </c>
      <c r="C38" s="150" t="str">
        <f>IF(AND(ISNUMBER('Financial Statement Info'!$Q$60),SUM('Financial Statement Info'!$Q$24,'Financial Statement Info'!$Q$25,'Financial Statement Info'!$Q$26) &lt;&gt; 0),('Financial Statement Info'!$Q$60 / SUM('Financial Statement Info'!$Q$24,'Financial Statement Info'!$Q$25,'Financial Statement Info'!$Q$26)) * 100,"N/A")</f>
        <v>N/A</v>
      </c>
      <c r="D38" s="126">
        <v>1.7</v>
      </c>
      <c r="E38" s="86"/>
    </row>
    <row r="39" spans="1:5" ht="12.75" customHeight="1" x14ac:dyDescent="0.2">
      <c r="A39" s="272"/>
      <c r="B39" s="273" t="s">
        <v>487</v>
      </c>
      <c r="C39" s="476" t="s">
        <v>105</v>
      </c>
      <c r="D39" s="477"/>
      <c r="E39" s="258"/>
    </row>
    <row r="40" spans="1:5" ht="12.75" customHeight="1" x14ac:dyDescent="0.2">
      <c r="A40" s="274" t="s">
        <v>113</v>
      </c>
      <c r="B40" s="275" t="s">
        <v>398</v>
      </c>
      <c r="C40" s="150" t="str">
        <f>IF(AND(ISNUMBER('Financial Statement Info'!$Q$60),ISNUMBER('Financial Statement Info'!$Q$55),ISNUMBER('Financial Statement Info'!$Q$61)),IF('Financial Statement Info'!$Q$55-'Financial Statement Info'!$Q$61&lt;&gt;0,('Financial Statement Info'!$Q$60/('Financial Statement Info'!$Q$55-'Financial Statement Info'!$Q$61))*100,"N/A"),"N/A")</f>
        <v>N/A</v>
      </c>
      <c r="D40" s="126">
        <v>31</v>
      </c>
      <c r="E40" s="86"/>
    </row>
    <row r="41" spans="1:5" ht="12.75" customHeight="1" x14ac:dyDescent="0.2">
      <c r="A41" s="272" t="s">
        <v>114</v>
      </c>
      <c r="B41" s="273" t="s">
        <v>399</v>
      </c>
      <c r="C41" s="476" t="s">
        <v>105</v>
      </c>
      <c r="D41" s="477"/>
      <c r="E41" s="258"/>
    </row>
    <row r="42" spans="1:5" ht="12.75" customHeight="1" x14ac:dyDescent="0.2">
      <c r="A42" s="274" t="s">
        <v>115</v>
      </c>
      <c r="B42" s="275" t="s">
        <v>488</v>
      </c>
      <c r="C42" s="373" t="str">
        <f>IF(AND(ISNUMBER('Financial Statement Info'!$Q$74),ISNUMBER('Financial Statement Info'!$Q$60)),IF('Financial Statement Info'!$Q$60&lt;&gt;0,('Financial Statement Info'!$Q$74+'Financial Statement Info'!$Q$60) / 'Financial Statement Info'!$Q$60 ),"N/A")</f>
        <v>N/A</v>
      </c>
      <c r="D42" s="338">
        <v>2.8</v>
      </c>
      <c r="E42" s="86"/>
    </row>
    <row r="43" spans="1:5" ht="12.75" customHeight="1" x14ac:dyDescent="0.2">
      <c r="A43" s="272"/>
      <c r="B43" s="273" t="s">
        <v>400</v>
      </c>
      <c r="C43" s="476" t="s">
        <v>105</v>
      </c>
      <c r="D43" s="477"/>
      <c r="E43" s="258"/>
    </row>
    <row r="44" spans="1:5" ht="12.75" customHeight="1" x14ac:dyDescent="0.2">
      <c r="A44" s="274" t="s">
        <v>116</v>
      </c>
      <c r="B44" s="275" t="s">
        <v>487</v>
      </c>
      <c r="C44" s="374" t="str">
        <f>IF(ISERROR(AVERAGE('Financial Statement Info'!$Q$24,'Financial Statement Info'!$Q$25,'Financial Statement Info'!$Q$26)),"N/A",IF(AND(ISNUMBER('Financial Statement Info'!$Q$34),'Financial Statement Info'!$Q$34&lt;&gt;0),SUM('Financial Statement Info'!$Q$24,'Financial Statement Info'!$Q$25,'Financial Statement Info'!$Q$26) / 'Financial Statement Info'!$Q$34,"N/A"))</f>
        <v>N/A</v>
      </c>
      <c r="D44" s="338">
        <v>6.9</v>
      </c>
      <c r="E44" s="86"/>
    </row>
    <row r="45" spans="1:5" ht="12.75" customHeight="1" thickBot="1" x14ac:dyDescent="0.25">
      <c r="A45" s="276"/>
      <c r="B45" s="277" t="s">
        <v>401</v>
      </c>
      <c r="C45" s="479" t="s">
        <v>105</v>
      </c>
      <c r="D45" s="480"/>
      <c r="E45" s="269"/>
    </row>
    <row r="46" spans="1:5" ht="4.5" customHeight="1" x14ac:dyDescent="0.2">
      <c r="A46" s="86"/>
      <c r="B46" s="86"/>
      <c r="C46" s="284"/>
      <c r="D46" s="165"/>
      <c r="E46" s="86"/>
    </row>
    <row r="47" spans="1:5" ht="21.75" customHeight="1" x14ac:dyDescent="0.2">
      <c r="A47" s="4" t="s">
        <v>57</v>
      </c>
      <c r="B47" s="5"/>
      <c r="C47" s="31"/>
      <c r="D47" s="34"/>
      <c r="E47" s="5"/>
    </row>
    <row r="48" spans="1:5" ht="6" customHeight="1" thickBot="1" x14ac:dyDescent="0.3">
      <c r="A48" s="268"/>
      <c r="B48" s="268"/>
      <c r="C48" s="157"/>
      <c r="D48" s="165"/>
      <c r="E48" s="269"/>
    </row>
    <row r="49" spans="1:5" ht="12.75" customHeight="1" x14ac:dyDescent="0.2">
      <c r="A49" s="283" t="s">
        <v>44</v>
      </c>
      <c r="B49" s="303" t="s">
        <v>402</v>
      </c>
      <c r="C49" s="375" t="str">
        <f>IF(AND(ISNUMBER('Collections Ops'!$Q$7),ISNUMBER('Collections Ops'!$Q$11)),IF('Collections Ops'!$Q$11&lt;&gt;0,('Collections Ops'!$Q$7/'Collections Ops'!$Q$11)*100,"N/A"),"N/A")</f>
        <v>N/A</v>
      </c>
      <c r="D49" s="339">
        <v>97.7</v>
      </c>
      <c r="E49" s="86"/>
    </row>
    <row r="50" spans="1:5" ht="12.75" customHeight="1" x14ac:dyDescent="0.2">
      <c r="A50" s="270" t="s">
        <v>4</v>
      </c>
      <c r="B50" s="271" t="s">
        <v>380</v>
      </c>
      <c r="C50" s="476" t="s">
        <v>105</v>
      </c>
      <c r="D50" s="477"/>
      <c r="E50" s="258"/>
    </row>
    <row r="51" spans="1:5" ht="12.75" customHeight="1" x14ac:dyDescent="0.2">
      <c r="A51" s="272" t="s">
        <v>44</v>
      </c>
      <c r="B51" s="273" t="s">
        <v>403</v>
      </c>
      <c r="C51" s="281" t="str">
        <f>IF(AND(ISNUMBER('Collections Ops'!$Q$8),ISNUMBER('Collections Ops'!$Q$11)),IF('Collections Ops'!$Q$11&lt;&gt;0,('Collections Ops'!$Q$8/'Collections Ops'!$Q$11)*100,"N/A"),"N/A")</f>
        <v>N/A</v>
      </c>
      <c r="D51" s="127">
        <v>1.5</v>
      </c>
      <c r="E51" s="86"/>
    </row>
    <row r="52" spans="1:5" ht="12.75" customHeight="1" x14ac:dyDescent="0.2">
      <c r="A52" s="270" t="s">
        <v>146</v>
      </c>
      <c r="B52" s="271" t="s">
        <v>380</v>
      </c>
      <c r="C52" s="476" t="s">
        <v>105</v>
      </c>
      <c r="D52" s="477"/>
      <c r="E52" s="258"/>
    </row>
    <row r="53" spans="1:5" ht="12.75" customHeight="1" x14ac:dyDescent="0.2">
      <c r="A53" s="272" t="s">
        <v>44</v>
      </c>
      <c r="B53" s="273" t="s">
        <v>302</v>
      </c>
      <c r="C53" s="281" t="str">
        <f>IF(AND(ISNUMBER('Collections Ops'!$Q$9),ISNUMBER('Collections Ops'!$Q$11)),IF('Collections Ops'!$Q$11&lt;&gt;0,('Collections Ops'!$Q$9/'Collections Ops'!$Q$11)*100,"N/A"),"N/A")</f>
        <v>N/A</v>
      </c>
      <c r="D53" s="127">
        <v>0.6</v>
      </c>
      <c r="E53" s="86"/>
    </row>
    <row r="54" spans="1:5" ht="12.75" customHeight="1" x14ac:dyDescent="0.2">
      <c r="A54" s="270" t="s">
        <v>147</v>
      </c>
      <c r="B54" s="271" t="s">
        <v>380</v>
      </c>
      <c r="C54" s="476" t="s">
        <v>105</v>
      </c>
      <c r="D54" s="477"/>
      <c r="E54" s="258"/>
    </row>
    <row r="55" spans="1:5" ht="12.75" customHeight="1" x14ac:dyDescent="0.2">
      <c r="A55" s="272" t="s">
        <v>44</v>
      </c>
      <c r="B55" s="273" t="s">
        <v>404</v>
      </c>
      <c r="C55" s="281" t="str">
        <f>IF(AND(ISNUMBER('Collections Ops'!$Q$10),ISNUMBER('Collections Ops'!$Q$11)),IF('Collections Ops'!$Q$11&lt;&gt;0,('Collections Ops'!$Q$10/'Collections Ops'!$Q$11)*100,"N/A"),"N/A")</f>
        <v>N/A</v>
      </c>
      <c r="D55" s="127">
        <v>0.3</v>
      </c>
      <c r="E55" s="86"/>
    </row>
    <row r="56" spans="1:5" ht="12.75" customHeight="1" x14ac:dyDescent="0.2">
      <c r="A56" s="270" t="s">
        <v>78</v>
      </c>
      <c r="B56" s="271" t="s">
        <v>380</v>
      </c>
      <c r="C56" s="476" t="s">
        <v>105</v>
      </c>
      <c r="D56" s="477"/>
      <c r="E56" s="258"/>
    </row>
    <row r="57" spans="1:5" ht="12.75" customHeight="1" x14ac:dyDescent="0.2">
      <c r="A57" s="272" t="s">
        <v>5</v>
      </c>
      <c r="B57" s="273" t="s">
        <v>381</v>
      </c>
      <c r="C57" s="150" t="str">
        <f>IF(AND(ISNUMBER('Collections Ops'!Q18),SUM('Collections Ops'!Q11,'Collections Ops'!Q18)&lt;&gt;0),('Collections Ops'!$Q$18/SUM('Collections Ops'!Q11,'Collections Ops'!Q18))*100,"N/A")</f>
        <v>N/A</v>
      </c>
      <c r="D57" s="126">
        <v>0.9</v>
      </c>
      <c r="E57" s="86"/>
    </row>
    <row r="58" spans="1:5" ht="12.75" customHeight="1" x14ac:dyDescent="0.2">
      <c r="A58" s="270" t="s">
        <v>197</v>
      </c>
      <c r="B58" s="304" t="s">
        <v>405</v>
      </c>
      <c r="C58" s="476" t="s">
        <v>105</v>
      </c>
      <c r="D58" s="477"/>
      <c r="E58" s="258"/>
    </row>
    <row r="59" spans="1:5" ht="12.75" customHeight="1" x14ac:dyDescent="0.2">
      <c r="A59" s="274" t="s">
        <v>3</v>
      </c>
      <c r="B59" s="275" t="s">
        <v>303</v>
      </c>
      <c r="C59" s="150" t="str">
        <f>IF(AND(ISNUMBER('Collections Ops'!$Q$25),ISNUMBER('Collections Ops'!$Q$26)),IF('Collections Ops'!$Q$26&lt;&gt;0,('Collections Ops'!$Q$25/'Collections Ops'!$Q$26)*100,"N/A"),"N/A")</f>
        <v>N/A</v>
      </c>
      <c r="D59" s="126">
        <v>0.22</v>
      </c>
      <c r="E59" s="86"/>
    </row>
    <row r="60" spans="1:5" ht="12.75" customHeight="1" thickBot="1" x14ac:dyDescent="0.25">
      <c r="A60" s="276" t="s">
        <v>117</v>
      </c>
      <c r="B60" s="277" t="s">
        <v>406</v>
      </c>
      <c r="C60" s="479" t="s">
        <v>105</v>
      </c>
      <c r="D60" s="480"/>
      <c r="E60" s="269"/>
    </row>
    <row r="61" spans="1:5" ht="13.5" thickBot="1" x14ac:dyDescent="0.25">
      <c r="A61" s="278" t="s">
        <v>129</v>
      </c>
      <c r="B61" s="278"/>
      <c r="C61" s="284"/>
      <c r="D61" s="279"/>
      <c r="E61" s="278"/>
    </row>
    <row r="62" spans="1:5" ht="4.5" customHeight="1" x14ac:dyDescent="0.2">
      <c r="A62" s="294"/>
      <c r="B62" s="294"/>
      <c r="C62" s="295"/>
      <c r="D62" s="296"/>
      <c r="E62" s="294"/>
    </row>
    <row r="63" spans="1:5" ht="21.75" customHeight="1" x14ac:dyDescent="0.2">
      <c r="A63" s="4" t="s">
        <v>73</v>
      </c>
      <c r="B63" s="5"/>
      <c r="C63" s="31"/>
      <c r="D63" s="34"/>
      <c r="E63" s="5"/>
    </row>
    <row r="64" spans="1:5" ht="6" customHeight="1" thickBot="1" x14ac:dyDescent="0.3">
      <c r="A64" s="309"/>
      <c r="B64" s="309"/>
      <c r="C64" s="310"/>
      <c r="D64" s="311"/>
      <c r="E64" s="269"/>
    </row>
    <row r="65" spans="1:5" ht="12.75" customHeight="1" x14ac:dyDescent="0.2">
      <c r="A65" s="97" t="s">
        <v>80</v>
      </c>
      <c r="B65" s="273" t="s">
        <v>516</v>
      </c>
      <c r="C65" s="281" t="str">
        <f>IF(AND(ISNUMBER('Credit Ops Originations'!$M$8),OR(ISNUMBER('Credit Ops Originations'!$M$9),ISNUMBER('Credit Ops Originations'!$M$10))),IF('Credit Ops Originations'!$M$8&lt;&gt;0,(SUM('Credit Ops Originations'!$M$9,'Credit Ops Originations'!$M$10)/'Credit Ops Originations'!$M$8)*100,"N/A"),"N/A")</f>
        <v>N/A</v>
      </c>
      <c r="D65" s="127">
        <v>81.5</v>
      </c>
      <c r="E65" s="73"/>
    </row>
    <row r="66" spans="1:5" ht="12.75" customHeight="1" x14ac:dyDescent="0.2">
      <c r="A66" s="192" t="s">
        <v>81</v>
      </c>
      <c r="B66" s="271" t="s">
        <v>407</v>
      </c>
      <c r="C66" s="476" t="s">
        <v>105</v>
      </c>
      <c r="D66" s="477"/>
      <c r="E66" s="262"/>
    </row>
    <row r="67" spans="1:5" ht="12.75" customHeight="1" x14ac:dyDescent="0.2">
      <c r="A67" s="272" t="s">
        <v>82</v>
      </c>
      <c r="B67" s="273" t="s">
        <v>514</v>
      </c>
      <c r="C67" s="281" t="str">
        <f>IF(AND(ISNUMBER('Credit Ops Originations'!$M$8),ISNUMBER('Credit Ops Originations'!$M$11)),IF('Credit Ops Originations'!$M$8&lt;&gt;0,('Credit Ops Originations'!$M$11/'Credit Ops Originations'!$M$8)*100,"N/A"),"N/A")</f>
        <v>N/A</v>
      </c>
      <c r="D67" s="127">
        <v>55</v>
      </c>
      <c r="E67" s="73"/>
    </row>
    <row r="68" spans="1:5" ht="12.75" customHeight="1" x14ac:dyDescent="0.2">
      <c r="A68" s="270" t="s">
        <v>81</v>
      </c>
      <c r="B68" s="271" t="s">
        <v>407</v>
      </c>
      <c r="C68" s="476" t="s">
        <v>105</v>
      </c>
      <c r="D68" s="477"/>
      <c r="E68" s="262"/>
    </row>
    <row r="69" spans="1:5" ht="12.75" customHeight="1" x14ac:dyDescent="0.2">
      <c r="A69" s="272" t="s">
        <v>83</v>
      </c>
      <c r="B69" s="273" t="s">
        <v>516</v>
      </c>
      <c r="C69" s="281" t="str">
        <f>IF(AND(ISNUMBER('Credit Ops Originations'!$Q$8),OR(ISNUMBER('Credit Ops Originations'!$Q$9),ISNUMBER('Credit Ops Originations'!$Q$10))),IF('Credit Ops Originations'!$Q$8&lt;&gt;0,(SUM('Credit Ops Originations'!$Q$9,'Credit Ops Originations'!$Q$10)/'Credit Ops Originations'!$Q$8)*100,"N/A"),"N/A")</f>
        <v>N/A</v>
      </c>
      <c r="D69" s="127">
        <v>75.900000000000006</v>
      </c>
      <c r="E69" s="73"/>
    </row>
    <row r="70" spans="1:5" ht="12.75" customHeight="1" x14ac:dyDescent="0.2">
      <c r="A70" s="270" t="s">
        <v>125</v>
      </c>
      <c r="B70" s="271" t="s">
        <v>407</v>
      </c>
      <c r="C70" s="476" t="s">
        <v>105</v>
      </c>
      <c r="D70" s="477"/>
      <c r="E70" s="262"/>
    </row>
    <row r="71" spans="1:5" ht="12.75" customHeight="1" x14ac:dyDescent="0.2">
      <c r="A71" s="272" t="s">
        <v>126</v>
      </c>
      <c r="B71" s="273" t="s">
        <v>514</v>
      </c>
      <c r="C71" s="281" t="str">
        <f>IF(AND(ISNUMBER('Credit Ops Originations'!$Q$8),ISNUMBER('Credit Ops Originations'!$Q$11)),IF('Credit Ops Originations'!$Q$8&lt;&gt;0,('Credit Ops Originations'!$Q$11/'Credit Ops Originations'!$Q$8)*100,"N/A"),"N/A")</f>
        <v>N/A</v>
      </c>
      <c r="D71" s="127">
        <v>46.7</v>
      </c>
      <c r="E71" s="73"/>
    </row>
    <row r="72" spans="1:5" ht="12.75" customHeight="1" x14ac:dyDescent="0.2">
      <c r="A72" s="272" t="s">
        <v>125</v>
      </c>
      <c r="B72" s="271" t="s">
        <v>407</v>
      </c>
      <c r="C72" s="476" t="s">
        <v>105</v>
      </c>
      <c r="D72" s="477"/>
      <c r="E72" s="262"/>
    </row>
    <row r="73" spans="1:5" ht="12.75" customHeight="1" x14ac:dyDescent="0.2">
      <c r="A73" s="100" t="s">
        <v>213</v>
      </c>
      <c r="B73" s="273" t="s">
        <v>713</v>
      </c>
      <c r="C73" s="281" t="str">
        <f>IF('Headcount by Activity'!U38="","N/A",'Headcount by Activity'!U37)</f>
        <v>N/A</v>
      </c>
      <c r="D73" s="126">
        <v>3.75</v>
      </c>
      <c r="E73" s="73"/>
    </row>
    <row r="74" spans="1:5" ht="12.75" customHeight="1" x14ac:dyDescent="0.2">
      <c r="A74" s="98" t="s">
        <v>743</v>
      </c>
      <c r="B74" s="271"/>
      <c r="C74" s="476" t="s">
        <v>105</v>
      </c>
      <c r="D74" s="477"/>
      <c r="E74" s="262"/>
    </row>
    <row r="75" spans="1:5" ht="12.75" customHeight="1" x14ac:dyDescent="0.2">
      <c r="A75" s="272" t="s">
        <v>79</v>
      </c>
      <c r="B75" s="273" t="s">
        <v>408</v>
      </c>
      <c r="C75" s="376" t="str">
        <f>IF(AND(ISNUMBER('Headcount by Activity'!U37),ISNUMBER('Financial Statement Info'!$Q$15)),IF('Headcount by Activity'!U37&lt;&gt;0,('Financial Statement Info'!$Q$15/'Headcount by Activity'!U37),"N/A"),"N/A")</f>
        <v>N/A</v>
      </c>
      <c r="D75" s="340">
        <v>13472</v>
      </c>
      <c r="E75" s="73"/>
    </row>
    <row r="76" spans="1:5" ht="12.75" customHeight="1" x14ac:dyDescent="0.2">
      <c r="A76" s="270" t="s">
        <v>198</v>
      </c>
      <c r="B76" s="271" t="s">
        <v>713</v>
      </c>
      <c r="C76" s="476" t="s">
        <v>105</v>
      </c>
      <c r="D76" s="477"/>
      <c r="E76" s="262"/>
    </row>
    <row r="77" spans="1:5" ht="12.75" customHeight="1" x14ac:dyDescent="0.2">
      <c r="A77" s="272" t="s">
        <v>135</v>
      </c>
      <c r="B77" s="273" t="s">
        <v>392</v>
      </c>
      <c r="C77" s="376" t="str">
        <f>IF(AND(ISNUMBER('Headcount by Activity'!U37),ISNUMBER('Financial Statement Info'!$Q$74)),IF('Headcount by Activity'!U37&lt;&gt;0,('Financial Statement Info'!$Q$74/'Headcount by Activity'!U37),"N/A"),"N/A")</f>
        <v>N/A</v>
      </c>
      <c r="D77" s="340">
        <v>286</v>
      </c>
      <c r="E77" s="73"/>
    </row>
    <row r="78" spans="1:5" ht="12.75" customHeight="1" x14ac:dyDescent="0.2">
      <c r="A78" s="282"/>
      <c r="B78" s="271" t="s">
        <v>713</v>
      </c>
      <c r="C78" s="476" t="s">
        <v>105</v>
      </c>
      <c r="D78" s="477"/>
      <c r="E78" s="262"/>
    </row>
    <row r="79" spans="1:5" ht="12.75" customHeight="1" x14ac:dyDescent="0.2">
      <c r="A79" s="272" t="s">
        <v>199</v>
      </c>
      <c r="B79" s="273" t="s">
        <v>780</v>
      </c>
      <c r="C79" s="376" t="str">
        <f>IF(AND(ISNUMBER('New Business Volume'!$Q$16),SUM('Headcount by Activity'!$U$13:$U$17,'Headcount by Activity'!$U$19)&lt;&gt;0),('New Business Volume'!$Q$16/SUM('Headcount by Activity'!$U$13:$U$17,'Headcount by Activity'!$U$19)),"N/A")</f>
        <v>N/A</v>
      </c>
      <c r="D79" s="340">
        <v>23751</v>
      </c>
      <c r="E79" s="73"/>
    </row>
    <row r="80" spans="1:5" ht="12.75" customHeight="1" x14ac:dyDescent="0.2">
      <c r="A80" s="270" t="s">
        <v>200</v>
      </c>
      <c r="B80" s="304" t="s">
        <v>714</v>
      </c>
      <c r="C80" s="476" t="s">
        <v>105</v>
      </c>
      <c r="D80" s="477"/>
      <c r="E80" s="262"/>
    </row>
    <row r="81" spans="1:5" ht="12.75" customHeight="1" x14ac:dyDescent="0.2">
      <c r="A81" s="97" t="s">
        <v>209</v>
      </c>
      <c r="B81" s="273" t="s">
        <v>409</v>
      </c>
      <c r="C81" s="149" t="str">
        <f>IF(AND(NOT(ISERROR(AVERAGE('Financial Statement Info'!Q15,'Financial Statement Info'!Q16,'Financial Statement Info'!Q43))), ISNUMBER('Headcount by Activity'!U22)),IF('Headcount by Activity'!U22&lt;&gt;0,(SUM('Financial Statement Info'!Q15,'Financial Statement Info'!Q16,'Financial Statement Info'!Q43)/'Headcount by Activity'!U22)),"N/A")</f>
        <v>N/A</v>
      </c>
      <c r="D81" s="341">
        <v>431585</v>
      </c>
      <c r="E81" s="73"/>
    </row>
    <row r="82" spans="1:5" ht="12.75" customHeight="1" x14ac:dyDescent="0.2">
      <c r="A82" s="98" t="s">
        <v>210</v>
      </c>
      <c r="B82" s="271" t="s">
        <v>715</v>
      </c>
      <c r="C82" s="476" t="s">
        <v>105</v>
      </c>
      <c r="D82" s="477"/>
      <c r="E82" s="262"/>
    </row>
    <row r="83" spans="1:5" ht="12.75" customHeight="1" x14ac:dyDescent="0.2">
      <c r="A83" s="97" t="s">
        <v>211</v>
      </c>
      <c r="B83" s="273" t="s">
        <v>409</v>
      </c>
      <c r="C83" s="149" t="str">
        <f>IF(AND(NOT(ISERROR(AVERAGE('Financial Statement Info'!Q15,'Financial Statement Info'!Q16,'Financial Statement Info'!Q43))), ISNUMBER('Headcount by Activity'!U23)),IF('Headcount by Activity'!U23&lt;&gt;0,(SUM('Financial Statement Info'!Q15,'Financial Statement Info'!Q16,'Financial Statement Info'!Q43)/'Headcount by Activity'!U23)),"N/A")</f>
        <v>N/A</v>
      </c>
      <c r="D83" s="340">
        <v>208412</v>
      </c>
      <c r="E83" s="73"/>
    </row>
    <row r="84" spans="1:5" ht="12.75" customHeight="1" thickBot="1" x14ac:dyDescent="0.25">
      <c r="A84" s="99" t="s">
        <v>212</v>
      </c>
      <c r="B84" s="277" t="s">
        <v>716</v>
      </c>
      <c r="C84" s="479" t="s">
        <v>105</v>
      </c>
      <c r="D84" s="480"/>
      <c r="E84" s="153"/>
    </row>
    <row r="85" spans="1:5" ht="17.25" customHeight="1" x14ac:dyDescent="0.2">
      <c r="A85" s="278" t="s">
        <v>129</v>
      </c>
      <c r="B85" s="278"/>
      <c r="C85" s="278"/>
      <c r="D85" s="279"/>
      <c r="E85" s="278"/>
    </row>
    <row r="86" spans="1:5" ht="7.5" customHeight="1" x14ac:dyDescent="0.2">
      <c r="A86" s="86"/>
      <c r="B86" s="86"/>
      <c r="C86" s="86"/>
      <c r="D86" s="226"/>
      <c r="E86" s="86"/>
    </row>
    <row r="87" spans="1:5" ht="13.5" hidden="1" customHeight="1" x14ac:dyDescent="0.2"/>
    <row r="88" spans="1:5" ht="13.5" hidden="1" customHeight="1" x14ac:dyDescent="0.2"/>
    <row r="89" spans="1:5" ht="13.5" hidden="1" customHeight="1" x14ac:dyDescent="0.2"/>
    <row r="90" spans="1:5" ht="13.5" hidden="1" customHeight="1" x14ac:dyDescent="0.2"/>
    <row r="91" spans="1:5" ht="13.5" hidden="1" customHeight="1" x14ac:dyDescent="0.2"/>
    <row r="92" spans="1:5" ht="13.5" hidden="1" customHeight="1" x14ac:dyDescent="0.2"/>
    <row r="93" spans="1:5" ht="13.5" hidden="1" customHeight="1" x14ac:dyDescent="0.2"/>
    <row r="94" spans="1:5" ht="13.5" hidden="1" customHeight="1" x14ac:dyDescent="0.2"/>
    <row r="95" spans="1:5" ht="13.5" hidden="1" customHeight="1" x14ac:dyDescent="0.2"/>
    <row r="96" spans="1:5" ht="13.5" hidden="1" customHeight="1" x14ac:dyDescent="0.2"/>
    <row r="97" ht="13.5" hidden="1" customHeight="1" x14ac:dyDescent="0.2"/>
    <row r="98" ht="13.5" hidden="1" customHeight="1" x14ac:dyDescent="0.2"/>
    <row r="99" ht="13.5" hidden="1" customHeight="1" x14ac:dyDescent="0.2"/>
    <row r="100" ht="13.5" hidden="1" customHeight="1" x14ac:dyDescent="0.2"/>
    <row r="101" ht="13.5" hidden="1" customHeight="1" x14ac:dyDescent="0.2"/>
    <row r="102" ht="13.5" hidden="1" customHeight="1" x14ac:dyDescent="0.2"/>
    <row r="103" ht="13.5" hidden="1" customHeight="1" x14ac:dyDescent="0.2"/>
    <row r="104" ht="13.5" hidden="1" customHeight="1" x14ac:dyDescent="0.2"/>
    <row r="105" ht="13.5" hidden="1" customHeight="1" x14ac:dyDescent="0.2"/>
    <row r="106" ht="13.5" hidden="1" customHeight="1" x14ac:dyDescent="0.2"/>
    <row r="107" ht="13.5" hidden="1" customHeight="1" x14ac:dyDescent="0.2"/>
    <row r="108" ht="13.5" hidden="1" customHeight="1" x14ac:dyDescent="0.2"/>
    <row r="109" ht="13.5" hidden="1" customHeight="1" x14ac:dyDescent="0.2"/>
    <row r="110" ht="13.5" hidden="1" customHeight="1" x14ac:dyDescent="0.2"/>
    <row r="111" ht="13.5" hidden="1" customHeight="1" x14ac:dyDescent="0.2"/>
    <row r="112" ht="13.5" hidden="1" customHeight="1" x14ac:dyDescent="0.2"/>
    <row r="113" ht="13.5" hidden="1" customHeight="1" x14ac:dyDescent="0.2"/>
    <row r="114" ht="13.5" hidden="1" customHeight="1" x14ac:dyDescent="0.2"/>
    <row r="115" ht="13.5" hidden="1" customHeight="1" x14ac:dyDescent="0.2"/>
    <row r="116" ht="13.5" hidden="1" customHeight="1" x14ac:dyDescent="0.2"/>
    <row r="117" ht="13.5" hidden="1" customHeight="1" x14ac:dyDescent="0.2"/>
    <row r="118" ht="13.5" hidden="1" customHeight="1" x14ac:dyDescent="0.2"/>
    <row r="119" ht="13.5" hidden="1" customHeight="1" x14ac:dyDescent="0.2"/>
    <row r="120" ht="13.5" hidden="1" customHeight="1" x14ac:dyDescent="0.2"/>
    <row r="121" ht="13.5" hidden="1" customHeight="1" x14ac:dyDescent="0.2"/>
    <row r="122" ht="13.5" hidden="1" customHeight="1" x14ac:dyDescent="0.2"/>
    <row r="123" ht="13.5" hidden="1" customHeight="1" x14ac:dyDescent="0.2"/>
  </sheetData>
  <sheetProtection algorithmName="SHA-1" hashValue="AmIQSlDPGj4dnTEZfMBkCKKhFnw=" saltValue="TAKkYZvY3D/k1t+mDsgm+Q==" spinCount="100000" sheet="1" objects="1" scenarios="1"/>
  <mergeCells count="32">
    <mergeCell ref="C74:D74"/>
    <mergeCell ref="C84:D84"/>
    <mergeCell ref="C76:D76"/>
    <mergeCell ref="C78:D78"/>
    <mergeCell ref="C80:D80"/>
    <mergeCell ref="C82:D82"/>
    <mergeCell ref="C72:D72"/>
    <mergeCell ref="C39:D39"/>
    <mergeCell ref="C41:D41"/>
    <mergeCell ref="C43:D43"/>
    <mergeCell ref="C50:D50"/>
    <mergeCell ref="C52:D52"/>
    <mergeCell ref="C54:D54"/>
    <mergeCell ref="C56:D56"/>
    <mergeCell ref="C58:D58"/>
    <mergeCell ref="C66:D66"/>
    <mergeCell ref="C68:D68"/>
    <mergeCell ref="C70:D70"/>
    <mergeCell ref="C45:D45"/>
    <mergeCell ref="C60:D60"/>
    <mergeCell ref="C37:D37"/>
    <mergeCell ref="C12:D12"/>
    <mergeCell ref="C14:D14"/>
    <mergeCell ref="C16:D16"/>
    <mergeCell ref="C21:D21"/>
    <mergeCell ref="C23:D23"/>
    <mergeCell ref="C25:D25"/>
    <mergeCell ref="C27:D27"/>
    <mergeCell ref="C29:D29"/>
    <mergeCell ref="C31:D31"/>
    <mergeCell ref="C33:D33"/>
    <mergeCell ref="C35:D35"/>
  </mergeCells>
  <phoneticPr fontId="0" type="noConversion"/>
  <hyperlinks>
    <hyperlink ref="C12" location="'Member Profile'!J7" display="click here to revise your answer" xr:uid="{00000000-0004-0000-1200-000005000000}"/>
    <hyperlink ref="C14" location="'Member Profile'!J22" display="click here to revise your answer" xr:uid="{00000000-0004-0000-1200-000006000000}"/>
    <hyperlink ref="C16" location="'New Business Volume'!Q11" display="click here to revise your answer" xr:uid="{00000000-0004-0000-1200-000015000000}"/>
    <hyperlink ref="C21" location="'New Business Volume'!Q11" display="click here to revise your answer" xr:uid="{0E78B0E7-7D04-4A70-9283-F0365FFE37BE}"/>
    <hyperlink ref="C31" location="'Financial Statement Info'!Q15" display="click here to revise your answer" xr:uid="{F62EFC45-A1C6-4F05-AB8C-87E9A3B563F1}"/>
    <hyperlink ref="C33" location="'Financial Statement Info'!Q34" display="click here to revise your answer" xr:uid="{AA98F77C-A416-4A6A-9FF5-62305D3E5B1B}"/>
    <hyperlink ref="C37" location="'Financial Statement Info'!Q63" display="click here to revise your answer" xr:uid="{5161E783-E8C9-4E2D-8321-EB9C0339806B}"/>
    <hyperlink ref="C45" location="'Financial Statement Info'!Q24" display="click here to revise your answer" xr:uid="{B67E4BBF-4619-4A9D-A8E7-679389B553F2}"/>
    <hyperlink ref="C39" location="'Financial Statement Info'!Q60" display="click here to revise your answer" xr:uid="{C8D2057E-02BC-4302-9369-58F08F47FC0A}"/>
    <hyperlink ref="C23" location="'New Business Volume'!Q11" display="click here to revise your answer" xr:uid="{6F981E8B-51D4-4F44-A89E-2B3B66ABA4A0}"/>
    <hyperlink ref="C41" location="'Financial Statement Info'!Q60" display="click here to revise your answer" xr:uid="{5573BFE8-AB79-4C36-AFCF-0380E7BAE8D0}"/>
    <hyperlink ref="C43" location="'Financial Statement Info'!Q60" display="click here to revise your answer" xr:uid="{CEBD157D-DFE2-4D0E-9D70-FA8C1BC3376C}"/>
    <hyperlink ref="C25" location="'New Business Volume'!Q77" display="click here to revise your answer" xr:uid="{95AF4917-9873-409F-A0C0-03C1EB0E0FB5}"/>
    <hyperlink ref="C27" location="'New Business Volume'!Q83" display="click here to revise your answer" xr:uid="{B5EB3882-FCA6-4A36-A5B1-214932AF216E}"/>
    <hyperlink ref="C29" location="'New Business Volume'!Q77" display="click here to revise your answer" xr:uid="{6B2D02E5-A0C8-409B-998D-F59AA79C1FD1}"/>
    <hyperlink ref="C35" location="'Financial Statement Info'!Q71" display="click here to revise your answer" xr:uid="{D567CC96-7C89-49FC-B02E-9A1E58C88670}"/>
    <hyperlink ref="C25:D25" location="'New Business Volume'!Q85" display="click here to revise your answer" xr:uid="{722B2E7A-D323-44B0-BB08-8115B97AB59D}"/>
    <hyperlink ref="C27:D27" location="'New Business Volume'!Q91" display="click here to revise your answer" xr:uid="{4683B6D8-7455-4E03-B660-C832A3AE37A4}"/>
    <hyperlink ref="C29:D29" location="'New Business Volume'!Q85" display="click here to revise your answer" xr:uid="{517C0DB6-69C0-47AC-8D0D-C01A026A5512}"/>
    <hyperlink ref="C60" location="'Collections Ops'!Q26" display="click here to revise your answer" xr:uid="{793BC579-999E-4ABC-B8A9-F4519C36F331}"/>
    <hyperlink ref="C50" location="'Collections Ops'!Q7" display="click here to revise your answer" xr:uid="{BD27191E-8235-445B-97BF-1818B6DDF8EA}"/>
    <hyperlink ref="C52" location="'Collections Ops'!Q8" display="click here to revise your answer" xr:uid="{D7714C1B-3E44-4B10-A661-B4B0AB2DCEA2}"/>
    <hyperlink ref="C54" location="'Collections Ops'!Q9" display="click here to revise your answer" xr:uid="{4EF7F9D2-6D8C-44AE-B3CD-9FFA1EB4D966}"/>
    <hyperlink ref="C56" location="'Collections Ops'!Q10" display="click here to revise your answer" xr:uid="{19F2D7CB-4EE5-467F-B9D5-854CF98128A3}"/>
    <hyperlink ref="C58" location="'Collections Ops'!Q18" display="click here to revise your answer" xr:uid="{E764E073-C4F9-4016-BB95-B5054C7E9A19}"/>
    <hyperlink ref="C60:D60" location="'Collections Ops'!Q23" display="click here to revise your answer" xr:uid="{A59101AF-AE61-4A7D-9C72-18BAD1DE9014}"/>
    <hyperlink ref="C66" location="'Credit Ops'!M8" display="click here to revise your answer" xr:uid="{944555FF-DC70-4332-BF68-3FBE331028F4}"/>
    <hyperlink ref="C68" location="'Credit Ops'!M8" display="click here to revise your answer" xr:uid="{14A289ED-C252-4896-A6B2-B5F8BDA35A1C}"/>
    <hyperlink ref="C70" location="'Credit Ops'!M8" display="click here to revise your answer" xr:uid="{D8CC2A6A-5018-49BA-AADF-4BD77D5E91EE}"/>
    <hyperlink ref="C72" location="'Credit Ops'!M8" display="click here to revise your answer" xr:uid="{03162219-A768-4FAD-BB58-EA1DA66CA43B}"/>
    <hyperlink ref="C66:D66" location="'Credit Ops Originations'!M9" display="click here to revise your answer" xr:uid="{8C867648-2A02-489B-B990-25004D1777D4}"/>
    <hyperlink ref="C68:D68" location="'Credit Ops Originations'!M10" display="click here to revise your answer" xr:uid="{6EDF75A1-88FF-4C1B-9762-3ABD848828BC}"/>
    <hyperlink ref="C70:D70" location="'Credit Ops Originations'!Q9" display="click here to revise your answer" xr:uid="{1CCE161F-4F5D-4B04-9397-5D71F8C6B7B5}"/>
    <hyperlink ref="C72:D72" location="'Credit Ops Originations'!Q10" display="click here to revise your answer" xr:uid="{09D7A26D-3D79-4657-9C00-A071B3BEFC67}"/>
    <hyperlink ref="C76" location="'Headcount by Activity'!U13" display="click here to revise your answer" xr:uid="{6BE00F22-F449-4E05-B698-BBCF791F1646}"/>
    <hyperlink ref="C78" location="'Headcount by Activity'!U13" display="click here to revise your answer" xr:uid="{97000CEC-13BF-4645-BB71-80ABC17691DF}"/>
    <hyperlink ref="C80" location="'Headcount by Activity'!U13" display="click here to revise your answer" xr:uid="{1F16A363-017F-48F9-9805-02A2B8808B76}"/>
    <hyperlink ref="C82" location="'Financial Statement Info'!Q15" display="click here to revise your answer" xr:uid="{3D2FEBF4-9C58-4EF7-859F-6143CCCB5E77}"/>
    <hyperlink ref="C74" location="'Headcount by Activity'!U13" display="click here to revise your answer" xr:uid="{1D2F9804-7C56-4F0E-BDDD-385759987950}"/>
    <hyperlink ref="C84" location="'Financial Statement Info'!Q15" display="click here to revise your answer" xr:uid="{9ECD55FD-CFAF-43EF-8636-3DE4FEC6BB6D}"/>
  </hyperlinks>
  <printOptions horizontalCentered="1"/>
  <pageMargins left="0.75" right="0.75" top="0.5" bottom="0.73" header="0.5" footer="0.5"/>
  <pageSetup scale="88" fitToHeight="0" orientation="portrait" r:id="rId1"/>
  <headerFooter alignWithMargins="0">
    <oddFooter>&amp;L&amp;"Times New Roman,Regular"&amp;A
Date Printed: &amp;D&amp;C&amp;"Times New Roman,Regular"Page &amp;P of &amp;N&amp;R&amp;"Times New Roman,Regular"PricewaterhouseCoopers LLP</oddFooter>
  </headerFooter>
  <rowBreaks count="1" manualBreakCount="1">
    <brk id="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85"/>
  <sheetViews>
    <sheetView zoomScaleNormal="100" workbookViewId="0"/>
  </sheetViews>
  <sheetFormatPr defaultColWidth="0" defaultRowHeight="12.75" zeroHeight="1" x14ac:dyDescent="0.2"/>
  <cols>
    <col min="1" max="1" width="3.85546875" customWidth="1"/>
    <col min="2" max="2" width="4.140625" customWidth="1"/>
    <col min="3" max="3" width="25.7109375" customWidth="1"/>
    <col min="4" max="4" width="1.42578125" customWidth="1"/>
    <col min="5" max="5" width="10.7109375" customWidth="1"/>
    <col min="6" max="6" width="3.5703125" customWidth="1"/>
    <col min="7" max="7" width="0.85546875" customWidth="1"/>
    <col min="8" max="8" width="1.5703125" customWidth="1"/>
    <col min="9" max="9" width="10.7109375" customWidth="1"/>
    <col min="10" max="10" width="3.5703125" customWidth="1"/>
    <col min="11" max="11" width="0.85546875" customWidth="1"/>
    <col min="12" max="12" width="1.5703125" customWidth="1"/>
    <col min="13" max="13" width="10.7109375" customWidth="1"/>
    <col min="14" max="14" width="3.42578125" customWidth="1"/>
    <col min="15" max="15" width="0.85546875" customWidth="1"/>
    <col min="16" max="16" width="1.5703125" customWidth="1"/>
    <col min="17" max="17" width="10.7109375" customWidth="1"/>
    <col min="18" max="18" width="3.5703125" customWidth="1"/>
    <col min="19" max="19" width="0.85546875" customWidth="1"/>
    <col min="20" max="16384" width="9.140625" hidden="1"/>
  </cols>
  <sheetData>
    <row r="1" spans="1:19" s="1" customFormat="1" x14ac:dyDescent="0.2">
      <c r="A1" s="172" t="s">
        <v>729</v>
      </c>
      <c r="B1" s="124"/>
      <c r="C1" s="124"/>
      <c r="D1" s="124"/>
      <c r="E1" s="124"/>
      <c r="F1" s="124"/>
      <c r="G1" s="124"/>
      <c r="H1" s="124"/>
      <c r="I1" s="124"/>
      <c r="J1" s="124"/>
      <c r="K1" s="124"/>
      <c r="L1" s="124"/>
      <c r="M1" s="124"/>
      <c r="N1" s="124"/>
      <c r="O1" s="124"/>
      <c r="P1" s="124"/>
      <c r="Q1" s="124"/>
      <c r="R1" s="124"/>
      <c r="S1" s="124"/>
    </row>
    <row r="2" spans="1:19" s="1" customFormat="1" x14ac:dyDescent="0.2">
      <c r="A2" s="86"/>
      <c r="B2" s="86"/>
      <c r="C2" s="86"/>
      <c r="D2" s="86"/>
      <c r="E2" s="86"/>
      <c r="F2" s="86"/>
      <c r="G2" s="86"/>
      <c r="H2" s="86"/>
      <c r="I2" s="86"/>
      <c r="J2" s="86"/>
      <c r="K2" s="86"/>
      <c r="L2" s="86"/>
      <c r="M2" s="86"/>
      <c r="N2" s="86"/>
      <c r="O2" s="86"/>
      <c r="P2" s="86"/>
      <c r="Q2" s="86"/>
      <c r="R2" s="86"/>
      <c r="S2" s="86"/>
    </row>
    <row r="3" spans="1:19" s="1" customFormat="1" ht="18.75" customHeight="1" x14ac:dyDescent="0.2">
      <c r="A3" s="313" t="s">
        <v>61</v>
      </c>
      <c r="B3" s="314"/>
      <c r="C3" s="314"/>
      <c r="D3" s="314"/>
      <c r="E3" s="314"/>
      <c r="F3" s="315"/>
      <c r="G3" s="315"/>
      <c r="H3" s="315"/>
      <c r="I3" s="315"/>
      <c r="J3" s="315"/>
      <c r="K3" s="315"/>
      <c r="L3" s="315"/>
      <c r="M3" s="315"/>
      <c r="N3" s="315"/>
      <c r="O3" s="315"/>
      <c r="P3" s="315"/>
      <c r="Q3" s="315"/>
      <c r="R3" s="315"/>
      <c r="S3" s="315"/>
    </row>
    <row r="4" spans="1:19" s="1" customFormat="1" x14ac:dyDescent="0.2">
      <c r="A4" s="73" t="s">
        <v>300</v>
      </c>
      <c r="B4" s="86"/>
      <c r="C4" s="86"/>
      <c r="D4" s="86"/>
      <c r="E4" s="86"/>
      <c r="F4" s="86"/>
      <c r="G4" s="86"/>
      <c r="H4" s="86"/>
      <c r="I4" s="86"/>
      <c r="J4" s="86"/>
      <c r="K4" s="86"/>
      <c r="L4" s="86"/>
      <c r="M4" s="86"/>
      <c r="N4" s="86"/>
      <c r="O4" s="86"/>
      <c r="P4" s="86"/>
      <c r="Q4" s="86"/>
      <c r="R4" s="86"/>
      <c r="S4" s="86"/>
    </row>
    <row r="5" spans="1:19" s="1" customFormat="1" x14ac:dyDescent="0.2">
      <c r="A5" s="73" t="s">
        <v>386</v>
      </c>
      <c r="B5" s="86"/>
      <c r="C5" s="86"/>
      <c r="D5" s="86"/>
      <c r="E5" s="86"/>
      <c r="F5" s="86"/>
      <c r="G5" s="86"/>
      <c r="H5" s="86"/>
      <c r="I5" s="86"/>
      <c r="J5" s="86"/>
      <c r="K5" s="86"/>
      <c r="L5" s="86"/>
      <c r="M5" s="86"/>
      <c r="N5" s="86"/>
      <c r="O5" s="86"/>
      <c r="P5" s="86"/>
      <c r="Q5" s="86"/>
      <c r="R5" s="86"/>
      <c r="S5" s="86"/>
    </row>
    <row r="6" spans="1:19" s="1" customFormat="1" x14ac:dyDescent="0.2">
      <c r="A6" s="73" t="s">
        <v>326</v>
      </c>
      <c r="B6" s="86"/>
      <c r="C6" s="86"/>
      <c r="D6" s="86"/>
      <c r="E6" s="86"/>
      <c r="F6" s="86"/>
      <c r="G6" s="86"/>
      <c r="H6" s="86"/>
      <c r="I6" s="86"/>
      <c r="J6" s="86"/>
      <c r="K6" s="86"/>
      <c r="L6" s="86"/>
      <c r="M6" s="86"/>
      <c r="N6" s="86"/>
      <c r="O6" s="86"/>
      <c r="P6" s="86"/>
      <c r="Q6" s="86"/>
      <c r="R6" s="86"/>
      <c r="S6" s="86"/>
    </row>
    <row r="7" spans="1:19" s="1" customFormat="1" ht="3" customHeight="1" x14ac:dyDescent="0.2">
      <c r="A7" s="86"/>
      <c r="B7" s="86"/>
      <c r="C7" s="86"/>
      <c r="D7" s="86"/>
      <c r="E7" s="86"/>
      <c r="F7" s="86"/>
      <c r="G7" s="86"/>
      <c r="H7" s="86"/>
      <c r="I7" s="86"/>
      <c r="J7" s="86"/>
      <c r="K7" s="86"/>
      <c r="L7" s="86"/>
      <c r="M7" s="86"/>
      <c r="N7" s="86"/>
      <c r="O7" s="86"/>
      <c r="P7" s="86"/>
      <c r="Q7" s="86"/>
      <c r="R7" s="86"/>
      <c r="S7" s="86"/>
    </row>
    <row r="8" spans="1:19" s="1" customFormat="1" x14ac:dyDescent="0.2">
      <c r="A8" s="74" t="s">
        <v>194</v>
      </c>
      <c r="B8" s="86"/>
      <c r="C8" s="86"/>
      <c r="D8" s="86"/>
      <c r="E8" s="86"/>
      <c r="F8" s="86"/>
      <c r="G8" s="86"/>
      <c r="H8" s="86"/>
      <c r="I8" s="86"/>
      <c r="J8" s="86"/>
      <c r="K8" s="86"/>
      <c r="L8" s="86"/>
      <c r="M8" s="86"/>
      <c r="N8" s="86"/>
      <c r="O8" s="86"/>
      <c r="P8" s="86"/>
      <c r="Q8" s="86"/>
      <c r="R8" s="86"/>
      <c r="S8" s="86"/>
    </row>
    <row r="9" spans="1:19" s="2" customFormat="1" x14ac:dyDescent="0.2">
      <c r="A9" s="108"/>
      <c r="B9" s="347" t="s">
        <v>17</v>
      </c>
      <c r="C9" s="348" t="s">
        <v>165</v>
      </c>
      <c r="D9" s="346"/>
      <c r="E9" s="346"/>
      <c r="F9" s="346"/>
      <c r="G9" s="346"/>
      <c r="H9" s="346"/>
      <c r="I9" s="346"/>
      <c r="J9" s="345"/>
      <c r="K9" s="345"/>
      <c r="L9" s="345"/>
      <c r="M9" s="345"/>
      <c r="N9" s="345"/>
      <c r="O9" s="345"/>
      <c r="P9" s="345"/>
      <c r="Q9" s="345"/>
      <c r="R9" s="108"/>
      <c r="S9" s="108"/>
    </row>
    <row r="10" spans="1:19" s="2" customFormat="1" x14ac:dyDescent="0.2">
      <c r="A10" s="108"/>
      <c r="B10" s="347"/>
      <c r="C10" s="348" t="s">
        <v>327</v>
      </c>
      <c r="D10" s="346"/>
      <c r="E10" s="346"/>
      <c r="F10" s="346"/>
      <c r="G10" s="346"/>
      <c r="H10" s="346"/>
      <c r="I10" s="346"/>
      <c r="J10" s="345"/>
      <c r="K10" s="345"/>
      <c r="L10" s="345"/>
      <c r="M10" s="345"/>
      <c r="N10" s="345"/>
      <c r="O10" s="345"/>
      <c r="P10" s="345"/>
      <c r="Q10" s="345"/>
      <c r="R10" s="108"/>
      <c r="S10" s="108"/>
    </row>
    <row r="11" spans="1:19" s="2" customFormat="1" x14ac:dyDescent="0.2">
      <c r="A11" s="108"/>
      <c r="B11" s="347"/>
      <c r="C11" s="348" t="s">
        <v>731</v>
      </c>
      <c r="D11" s="346"/>
      <c r="E11" s="346"/>
      <c r="F11" s="346"/>
      <c r="G11" s="346"/>
      <c r="H11" s="346"/>
      <c r="I11" s="346"/>
      <c r="J11" s="345"/>
      <c r="K11" s="345"/>
      <c r="L11" s="345"/>
      <c r="M11" s="345"/>
      <c r="N11" s="345"/>
      <c r="O11" s="345"/>
      <c r="P11" s="345"/>
      <c r="Q11" s="345"/>
      <c r="R11" s="108"/>
      <c r="S11" s="108"/>
    </row>
    <row r="12" spans="1:19" s="2" customFormat="1" x14ac:dyDescent="0.2">
      <c r="A12" s="108"/>
      <c r="B12" s="347"/>
      <c r="C12" s="348" t="s">
        <v>328</v>
      </c>
      <c r="D12" s="346"/>
      <c r="E12" s="346"/>
      <c r="F12" s="346"/>
      <c r="G12" s="346"/>
      <c r="H12" s="346"/>
      <c r="I12" s="346"/>
      <c r="J12" s="345"/>
      <c r="K12" s="345"/>
      <c r="L12" s="345"/>
      <c r="M12" s="345"/>
      <c r="N12" s="345"/>
      <c r="O12" s="345"/>
      <c r="P12" s="345"/>
      <c r="Q12" s="345"/>
      <c r="R12" s="108"/>
      <c r="S12" s="108"/>
    </row>
    <row r="13" spans="1:19" s="2" customFormat="1" ht="3" customHeight="1" x14ac:dyDescent="0.2">
      <c r="A13" s="86"/>
      <c r="B13" s="143"/>
      <c r="C13" s="143"/>
      <c r="D13" s="143"/>
      <c r="E13" s="143"/>
      <c r="F13" s="143"/>
      <c r="G13" s="143"/>
      <c r="H13" s="143"/>
      <c r="I13" s="143"/>
      <c r="J13" s="143"/>
      <c r="K13" s="143"/>
      <c r="L13" s="143"/>
      <c r="M13" s="143"/>
      <c r="N13" s="143"/>
      <c r="O13" s="143"/>
      <c r="P13" s="143"/>
      <c r="Q13" s="143"/>
      <c r="R13" s="86"/>
      <c r="S13" s="86"/>
    </row>
    <row r="14" spans="1:19" s="2" customFormat="1" x14ac:dyDescent="0.2">
      <c r="A14" s="108"/>
      <c r="B14" s="347" t="s">
        <v>18</v>
      </c>
      <c r="C14" s="348" t="s">
        <v>732</v>
      </c>
      <c r="D14" s="346"/>
      <c r="E14" s="346"/>
      <c r="F14" s="346"/>
      <c r="G14" s="346"/>
      <c r="H14" s="346"/>
      <c r="I14" s="346"/>
      <c r="J14" s="345"/>
      <c r="K14" s="345"/>
      <c r="L14" s="345"/>
      <c r="M14" s="345"/>
      <c r="N14" s="345"/>
      <c r="O14" s="345"/>
      <c r="P14" s="345"/>
      <c r="Q14" s="345"/>
      <c r="R14" s="108"/>
      <c r="S14" s="108"/>
    </row>
    <row r="15" spans="1:19" s="2" customFormat="1" x14ac:dyDescent="0.2">
      <c r="A15" s="108"/>
      <c r="B15" s="347"/>
      <c r="C15" s="348" t="s">
        <v>329</v>
      </c>
      <c r="D15" s="346"/>
      <c r="E15" s="346"/>
      <c r="F15" s="346"/>
      <c r="G15" s="346"/>
      <c r="H15" s="346"/>
      <c r="I15" s="346"/>
      <c r="J15" s="345"/>
      <c r="K15" s="345"/>
      <c r="L15" s="345"/>
      <c r="M15" s="345"/>
      <c r="N15" s="345"/>
      <c r="O15" s="345"/>
      <c r="P15" s="345"/>
      <c r="Q15" s="345"/>
      <c r="R15" s="108"/>
      <c r="S15" s="108"/>
    </row>
    <row r="16" spans="1:19" s="2" customFormat="1" x14ac:dyDescent="0.2">
      <c r="A16" s="108"/>
      <c r="B16" s="347"/>
      <c r="C16" s="348" t="s">
        <v>330</v>
      </c>
      <c r="D16" s="346"/>
      <c r="E16" s="346"/>
      <c r="F16" s="346"/>
      <c r="G16" s="346"/>
      <c r="H16" s="346"/>
      <c r="I16" s="346"/>
      <c r="J16" s="345"/>
      <c r="K16" s="345"/>
      <c r="L16" s="345"/>
      <c r="M16" s="345"/>
      <c r="N16" s="345"/>
      <c r="O16" s="345"/>
      <c r="P16" s="345"/>
      <c r="Q16" s="345"/>
      <c r="R16" s="108"/>
      <c r="S16" s="108"/>
    </row>
    <row r="17" spans="1:19" s="1" customFormat="1" x14ac:dyDescent="0.2">
      <c r="A17" s="108"/>
      <c r="B17" s="347"/>
      <c r="C17" s="348" t="s">
        <v>331</v>
      </c>
      <c r="D17" s="346"/>
      <c r="E17" s="346"/>
      <c r="F17" s="346"/>
      <c r="G17" s="346"/>
      <c r="H17" s="346"/>
      <c r="I17" s="346"/>
      <c r="J17" s="345"/>
      <c r="K17" s="345"/>
      <c r="L17" s="345"/>
      <c r="M17" s="345"/>
      <c r="N17" s="345"/>
      <c r="O17" s="345"/>
      <c r="P17" s="345"/>
      <c r="Q17" s="345"/>
      <c r="R17" s="108"/>
      <c r="S17" s="108"/>
    </row>
    <row r="18" spans="1:19" s="1" customFormat="1" x14ac:dyDescent="0.2">
      <c r="A18" s="86"/>
      <c r="B18" s="143"/>
      <c r="C18" s="143" t="s">
        <v>517</v>
      </c>
      <c r="D18" s="143"/>
      <c r="E18" s="143"/>
      <c r="F18" s="143"/>
      <c r="G18" s="143"/>
      <c r="H18" s="143"/>
      <c r="I18" s="143"/>
      <c r="J18" s="143"/>
      <c r="K18" s="143"/>
      <c r="L18" s="143"/>
      <c r="M18" s="143"/>
      <c r="N18" s="143"/>
      <c r="O18" s="143"/>
      <c r="P18" s="143"/>
      <c r="Q18" s="143"/>
      <c r="R18" s="86"/>
      <c r="S18" s="86"/>
    </row>
    <row r="19" spans="1:19" s="1" customFormat="1" x14ac:dyDescent="0.2">
      <c r="A19" s="86"/>
      <c r="B19" s="143"/>
      <c r="C19" s="143" t="s">
        <v>518</v>
      </c>
      <c r="D19" s="143"/>
      <c r="E19" s="143"/>
      <c r="F19" s="143"/>
      <c r="G19" s="143"/>
      <c r="H19" s="143"/>
      <c r="I19" s="143"/>
      <c r="J19" s="143"/>
      <c r="K19" s="143"/>
      <c r="L19" s="143"/>
      <c r="M19" s="143"/>
      <c r="N19" s="143"/>
      <c r="O19" s="143"/>
      <c r="P19" s="143"/>
      <c r="Q19" s="143"/>
      <c r="R19" s="86"/>
      <c r="S19" s="86"/>
    </row>
    <row r="20" spans="1:19" s="1" customFormat="1" ht="3" customHeight="1" x14ac:dyDescent="0.2">
      <c r="A20" s="86"/>
      <c r="B20" s="143"/>
      <c r="C20" s="143"/>
      <c r="D20" s="143"/>
      <c r="E20" s="143"/>
      <c r="F20" s="143"/>
      <c r="G20" s="143"/>
      <c r="H20" s="143"/>
      <c r="I20" s="143"/>
      <c r="J20" s="143"/>
      <c r="K20" s="143"/>
      <c r="L20" s="143"/>
      <c r="M20" s="143"/>
      <c r="N20" s="143"/>
      <c r="O20" s="143"/>
      <c r="P20" s="143"/>
      <c r="Q20" s="143"/>
      <c r="R20" s="86"/>
      <c r="S20" s="86"/>
    </row>
    <row r="21" spans="1:19" s="1" customFormat="1" x14ac:dyDescent="0.2">
      <c r="A21" s="86"/>
      <c r="B21" s="347" t="s">
        <v>19</v>
      </c>
      <c r="C21" s="348" t="s">
        <v>490</v>
      </c>
      <c r="D21" s="346"/>
      <c r="E21" s="346"/>
      <c r="F21" s="346"/>
      <c r="G21" s="346"/>
      <c r="H21" s="346"/>
      <c r="I21" s="346"/>
      <c r="J21" s="345"/>
      <c r="K21" s="345"/>
      <c r="L21" s="345"/>
      <c r="M21" s="345"/>
      <c r="N21" s="345"/>
      <c r="O21" s="345"/>
      <c r="P21" s="345"/>
      <c r="Q21" s="345"/>
      <c r="R21" s="86"/>
      <c r="S21" s="86"/>
    </row>
    <row r="22" spans="1:19" s="1" customFormat="1" x14ac:dyDescent="0.2">
      <c r="A22" s="86"/>
      <c r="B22" s="347"/>
      <c r="C22" s="348" t="s">
        <v>491</v>
      </c>
      <c r="D22" s="346"/>
      <c r="E22" s="346"/>
      <c r="F22" s="346"/>
      <c r="G22" s="346"/>
      <c r="H22" s="346"/>
      <c r="I22" s="346"/>
      <c r="J22" s="345"/>
      <c r="K22" s="345"/>
      <c r="L22" s="345"/>
      <c r="M22" s="143"/>
      <c r="N22" s="143"/>
      <c r="O22" s="345"/>
      <c r="P22" s="345"/>
      <c r="Q22" s="345"/>
      <c r="R22" s="86"/>
      <c r="S22" s="86"/>
    </row>
    <row r="23" spans="1:19" s="1" customFormat="1" x14ac:dyDescent="0.2">
      <c r="A23" s="86"/>
      <c r="B23" s="347"/>
      <c r="C23" s="348" t="s">
        <v>492</v>
      </c>
      <c r="D23" s="346"/>
      <c r="E23" s="346"/>
      <c r="F23" s="346"/>
      <c r="G23" s="346"/>
      <c r="H23" s="346"/>
      <c r="I23" s="346"/>
      <c r="J23" s="345"/>
      <c r="K23" s="345"/>
      <c r="L23" s="345"/>
      <c r="M23" s="143"/>
      <c r="N23" s="143"/>
      <c r="O23" s="345"/>
      <c r="P23" s="345"/>
      <c r="Q23" s="345"/>
      <c r="R23" s="86"/>
      <c r="S23" s="86"/>
    </row>
    <row r="24" spans="1:19" s="1" customFormat="1" ht="3" customHeight="1" x14ac:dyDescent="0.2">
      <c r="A24" s="86"/>
      <c r="B24" s="86"/>
      <c r="C24" s="86"/>
      <c r="D24" s="86"/>
      <c r="E24" s="86"/>
      <c r="F24" s="86"/>
      <c r="G24" s="86"/>
      <c r="H24" s="86"/>
      <c r="I24" s="86"/>
      <c r="J24" s="86"/>
      <c r="K24" s="86"/>
      <c r="L24" s="86"/>
      <c r="M24" s="86"/>
      <c r="N24" s="86"/>
      <c r="O24" s="86"/>
      <c r="P24" s="86"/>
      <c r="Q24" s="86"/>
      <c r="R24" s="86"/>
      <c r="S24" s="86"/>
    </row>
    <row r="25" spans="1:19" s="1" customFormat="1" x14ac:dyDescent="0.2">
      <c r="A25" s="74" t="s">
        <v>573</v>
      </c>
      <c r="B25" s="73"/>
      <c r="C25" s="73"/>
      <c r="D25" s="73"/>
      <c r="E25" s="73"/>
      <c r="F25" s="73"/>
      <c r="G25" s="73"/>
      <c r="H25" s="73"/>
      <c r="I25" s="73"/>
      <c r="J25" s="73"/>
      <c r="K25" s="73"/>
      <c r="L25" s="73"/>
      <c r="M25" s="73"/>
      <c r="N25" s="73"/>
      <c r="O25" s="73"/>
      <c r="P25" s="73"/>
      <c r="Q25" s="73"/>
      <c r="R25" s="86"/>
      <c r="S25" s="86"/>
    </row>
    <row r="26" spans="1:19" s="2" customFormat="1" x14ac:dyDescent="0.2">
      <c r="A26" s="131"/>
      <c r="B26" s="347" t="s">
        <v>17</v>
      </c>
      <c r="C26" s="348" t="s">
        <v>579</v>
      </c>
      <c r="D26" s="346"/>
      <c r="E26" s="346"/>
      <c r="F26" s="346"/>
      <c r="G26" s="346"/>
      <c r="H26" s="346"/>
      <c r="I26" s="346"/>
      <c r="J26" s="345"/>
      <c r="K26" s="345"/>
      <c r="L26" s="345"/>
      <c r="M26" s="345"/>
      <c r="N26" s="345"/>
      <c r="O26" s="345"/>
      <c r="P26" s="345"/>
      <c r="Q26" s="345"/>
      <c r="R26" s="108"/>
      <c r="S26" s="108"/>
    </row>
    <row r="27" spans="1:19" s="2" customFormat="1" x14ac:dyDescent="0.2">
      <c r="A27" s="131"/>
      <c r="B27" s="347"/>
      <c r="C27" s="348" t="s">
        <v>580</v>
      </c>
      <c r="D27" s="346"/>
      <c r="E27" s="346"/>
      <c r="F27" s="346"/>
      <c r="G27" s="346"/>
      <c r="H27" s="346"/>
      <c r="I27" s="346"/>
      <c r="J27" s="345"/>
      <c r="K27" s="345"/>
      <c r="L27" s="345"/>
      <c r="M27" s="345"/>
      <c r="N27" s="345"/>
      <c r="O27" s="345"/>
      <c r="P27" s="345"/>
      <c r="Q27" s="345"/>
      <c r="R27" s="108"/>
      <c r="S27" s="108"/>
    </row>
    <row r="28" spans="1:19" s="2" customFormat="1" x14ac:dyDescent="0.2">
      <c r="A28" s="131"/>
      <c r="B28" s="347"/>
      <c r="C28" s="348" t="s">
        <v>581</v>
      </c>
      <c r="D28" s="346"/>
      <c r="E28" s="346"/>
      <c r="F28" s="346"/>
      <c r="G28" s="346"/>
      <c r="H28" s="346"/>
      <c r="I28" s="346"/>
      <c r="J28" s="345"/>
      <c r="K28" s="345"/>
      <c r="L28" s="345"/>
      <c r="M28" s="345"/>
      <c r="N28" s="345"/>
      <c r="O28" s="345"/>
      <c r="P28" s="345"/>
      <c r="Q28" s="345"/>
      <c r="R28" s="108"/>
      <c r="S28" s="108"/>
    </row>
    <row r="29" spans="1:19" s="2" customFormat="1" ht="3" customHeight="1" x14ac:dyDescent="0.2">
      <c r="A29" s="131"/>
      <c r="B29" s="347"/>
      <c r="C29" s="348"/>
      <c r="D29" s="346"/>
      <c r="E29" s="346"/>
      <c r="F29" s="346"/>
      <c r="G29" s="346"/>
      <c r="H29" s="346"/>
      <c r="I29" s="346"/>
      <c r="J29" s="345"/>
      <c r="K29" s="345"/>
      <c r="L29" s="345"/>
      <c r="M29" s="345"/>
      <c r="N29" s="345"/>
      <c r="O29" s="345"/>
      <c r="P29" s="345"/>
      <c r="Q29" s="345"/>
      <c r="R29" s="108"/>
      <c r="S29" s="108"/>
    </row>
    <row r="30" spans="1:19" s="2" customFormat="1" ht="11.25" customHeight="1" x14ac:dyDescent="0.2">
      <c r="A30" s="73"/>
      <c r="B30" s="347" t="s">
        <v>18</v>
      </c>
      <c r="C30" s="143" t="s">
        <v>582</v>
      </c>
      <c r="D30" s="143"/>
      <c r="E30" s="143"/>
      <c r="F30" s="143"/>
      <c r="G30" s="143"/>
      <c r="H30" s="143"/>
      <c r="I30" s="143"/>
      <c r="J30" s="143"/>
      <c r="K30" s="143"/>
      <c r="L30" s="143"/>
      <c r="M30" s="143"/>
      <c r="N30" s="143"/>
      <c r="O30" s="143"/>
      <c r="P30" s="143"/>
      <c r="Q30" s="143"/>
      <c r="R30" s="86"/>
      <c r="S30" s="86"/>
    </row>
    <row r="31" spans="1:19" s="2" customFormat="1" x14ac:dyDescent="0.2">
      <c r="A31" s="131"/>
      <c r="B31" s="347"/>
      <c r="C31" s="348" t="s">
        <v>586</v>
      </c>
      <c r="D31" s="346"/>
      <c r="E31" s="346"/>
      <c r="F31" s="346"/>
      <c r="G31" s="346"/>
      <c r="H31" s="346"/>
      <c r="I31" s="346"/>
      <c r="J31" s="345"/>
      <c r="K31" s="345"/>
      <c r="L31" s="345"/>
      <c r="M31" s="345"/>
      <c r="N31" s="345"/>
      <c r="O31" s="345"/>
      <c r="P31" s="345"/>
      <c r="Q31" s="345"/>
      <c r="R31" s="108"/>
      <c r="S31" s="108"/>
    </row>
    <row r="32" spans="1:19" s="2" customFormat="1" x14ac:dyDescent="0.2">
      <c r="A32" s="131"/>
      <c r="B32" s="347"/>
      <c r="C32" s="348" t="s">
        <v>587</v>
      </c>
      <c r="D32" s="346"/>
      <c r="E32" s="346"/>
      <c r="F32" s="346"/>
      <c r="G32" s="346"/>
      <c r="H32" s="346"/>
      <c r="I32" s="346"/>
      <c r="J32" s="345"/>
      <c r="K32" s="345"/>
      <c r="L32" s="345"/>
      <c r="M32" s="345"/>
      <c r="N32" s="345"/>
      <c r="O32" s="345"/>
      <c r="P32" s="345"/>
      <c r="Q32" s="345"/>
      <c r="R32" s="108"/>
      <c r="S32" s="108"/>
    </row>
    <row r="33" spans="1:19" s="2" customFormat="1" x14ac:dyDescent="0.2">
      <c r="A33" s="131"/>
      <c r="B33" s="347"/>
      <c r="C33" s="348" t="s">
        <v>583</v>
      </c>
      <c r="D33" s="346"/>
      <c r="E33" s="346"/>
      <c r="F33" s="346"/>
      <c r="G33" s="346"/>
      <c r="H33" s="346"/>
      <c r="I33" s="346"/>
      <c r="J33" s="345"/>
      <c r="K33" s="345"/>
      <c r="L33" s="345"/>
      <c r="M33" s="345"/>
      <c r="N33" s="345"/>
      <c r="O33" s="345"/>
      <c r="P33" s="345"/>
      <c r="Q33" s="345"/>
      <c r="R33" s="108"/>
      <c r="S33" s="108"/>
    </row>
    <row r="34" spans="1:19" s="1" customFormat="1" x14ac:dyDescent="0.2">
      <c r="A34" s="131"/>
      <c r="B34" s="347"/>
      <c r="C34" s="348" t="s">
        <v>584</v>
      </c>
      <c r="D34" s="346"/>
      <c r="E34" s="346"/>
      <c r="F34" s="346"/>
      <c r="G34" s="346"/>
      <c r="H34" s="346"/>
      <c r="I34" s="346"/>
      <c r="J34" s="345"/>
      <c r="K34" s="345"/>
      <c r="L34" s="345"/>
      <c r="M34" s="345"/>
      <c r="N34" s="345"/>
      <c r="O34" s="345"/>
      <c r="P34" s="345"/>
      <c r="Q34" s="345"/>
      <c r="R34" s="108"/>
      <c r="S34" s="108"/>
    </row>
    <row r="35" spans="1:19" s="1" customFormat="1" ht="3" customHeight="1" x14ac:dyDescent="0.2">
      <c r="A35" s="131"/>
      <c r="B35" s="347"/>
      <c r="C35" s="348"/>
      <c r="D35" s="346"/>
      <c r="E35" s="346"/>
      <c r="F35" s="346"/>
      <c r="G35" s="346"/>
      <c r="H35" s="346"/>
      <c r="I35" s="346"/>
      <c r="J35" s="345"/>
      <c r="K35" s="345"/>
      <c r="L35" s="345"/>
      <c r="M35" s="345"/>
      <c r="N35" s="345"/>
      <c r="O35" s="345"/>
      <c r="P35" s="345"/>
      <c r="Q35" s="345"/>
      <c r="R35" s="86"/>
      <c r="S35" s="86"/>
    </row>
    <row r="36" spans="1:19" s="381" customFormat="1" ht="11.25" customHeight="1" x14ac:dyDescent="0.2">
      <c r="A36" s="73"/>
      <c r="B36" s="347" t="s">
        <v>19</v>
      </c>
      <c r="C36" s="143" t="s">
        <v>590</v>
      </c>
      <c r="D36" s="143"/>
      <c r="E36" s="143"/>
      <c r="F36" s="143"/>
      <c r="G36" s="143"/>
      <c r="H36" s="143"/>
      <c r="I36" s="143"/>
      <c r="J36" s="143"/>
      <c r="K36" s="143"/>
      <c r="L36" s="143"/>
      <c r="M36" s="143"/>
      <c r="N36" s="143"/>
      <c r="O36" s="143"/>
      <c r="P36" s="143"/>
      <c r="Q36" s="143"/>
      <c r="R36" s="73"/>
      <c r="S36" s="73"/>
    </row>
    <row r="37" spans="1:19" s="381" customFormat="1" x14ac:dyDescent="0.2">
      <c r="A37" s="131"/>
      <c r="B37" s="347"/>
      <c r="C37" s="348" t="s">
        <v>591</v>
      </c>
      <c r="D37" s="346"/>
      <c r="E37" s="346"/>
      <c r="F37" s="346"/>
      <c r="G37" s="346"/>
      <c r="H37" s="346"/>
      <c r="I37" s="346"/>
      <c r="J37" s="345"/>
      <c r="K37" s="345"/>
      <c r="L37" s="345"/>
      <c r="M37" s="345"/>
      <c r="N37" s="345"/>
      <c r="O37" s="345"/>
      <c r="P37" s="345"/>
      <c r="Q37" s="345"/>
      <c r="R37" s="131"/>
      <c r="S37" s="131"/>
    </row>
    <row r="38" spans="1:19" s="52" customFormat="1" x14ac:dyDescent="0.2">
      <c r="A38" s="73"/>
      <c r="B38" s="347"/>
      <c r="C38" s="348" t="s">
        <v>592</v>
      </c>
      <c r="D38" s="346"/>
      <c r="E38" s="346"/>
      <c r="F38" s="346"/>
      <c r="G38" s="346"/>
      <c r="H38" s="346"/>
      <c r="I38" s="346"/>
      <c r="J38" s="345"/>
      <c r="K38" s="345"/>
      <c r="L38" s="345"/>
      <c r="M38" s="143"/>
      <c r="N38" s="143"/>
      <c r="O38" s="345"/>
      <c r="P38" s="345"/>
      <c r="Q38" s="345"/>
      <c r="R38" s="73"/>
      <c r="S38" s="73"/>
    </row>
    <row r="39" spans="1:19" s="52" customFormat="1" x14ac:dyDescent="0.2">
      <c r="A39" s="73"/>
      <c r="B39" s="143"/>
      <c r="C39" s="143" t="s">
        <v>492</v>
      </c>
      <c r="D39" s="143"/>
      <c r="E39" s="143"/>
      <c r="F39" s="143"/>
      <c r="G39" s="143"/>
      <c r="H39" s="143"/>
      <c r="I39" s="143"/>
      <c r="J39" s="143"/>
      <c r="K39" s="143"/>
      <c r="L39" s="143"/>
      <c r="M39" s="143"/>
      <c r="N39" s="143"/>
      <c r="O39" s="143"/>
      <c r="P39" s="143"/>
      <c r="Q39" s="143"/>
      <c r="R39" s="73"/>
      <c r="S39" s="73"/>
    </row>
    <row r="40" spans="1:19" s="1" customFormat="1" ht="3" customHeight="1" x14ac:dyDescent="0.2">
      <c r="A40" s="73"/>
      <c r="B40" s="143"/>
      <c r="C40" s="143"/>
      <c r="D40" s="143"/>
      <c r="E40" s="143"/>
      <c r="F40" s="143"/>
      <c r="G40" s="143"/>
      <c r="H40" s="143"/>
      <c r="I40" s="143"/>
      <c r="J40" s="143"/>
      <c r="K40" s="143"/>
      <c r="L40" s="143"/>
      <c r="M40" s="143"/>
      <c r="N40" s="143"/>
      <c r="O40" s="143"/>
      <c r="P40" s="143"/>
      <c r="Q40" s="143"/>
      <c r="R40" s="86"/>
      <c r="S40" s="86"/>
    </row>
    <row r="41" spans="1:19" s="2" customFormat="1" x14ac:dyDescent="0.2">
      <c r="A41" s="74" t="s">
        <v>16</v>
      </c>
      <c r="B41" s="86"/>
      <c r="C41" s="86"/>
      <c r="D41" s="86"/>
      <c r="E41" s="86"/>
      <c r="F41" s="86"/>
      <c r="G41" s="86"/>
      <c r="H41" s="86"/>
      <c r="I41" s="86"/>
      <c r="J41" s="86"/>
      <c r="K41" s="86"/>
      <c r="L41" s="86"/>
      <c r="M41" s="86"/>
      <c r="N41" s="86"/>
      <c r="O41" s="86"/>
      <c r="P41" s="86"/>
      <c r="Q41" s="86"/>
      <c r="R41" s="86"/>
      <c r="S41" s="86"/>
    </row>
    <row r="42" spans="1:19" s="2" customFormat="1" x14ac:dyDescent="0.2">
      <c r="A42" s="108"/>
      <c r="B42" s="173" t="s">
        <v>17</v>
      </c>
      <c r="C42" s="175" t="s">
        <v>333</v>
      </c>
      <c r="D42" s="174"/>
      <c r="E42" s="174"/>
      <c r="F42" s="174"/>
      <c r="G42" s="174"/>
      <c r="H42" s="174"/>
      <c r="I42" s="174"/>
      <c r="J42" s="108"/>
      <c r="K42" s="108"/>
      <c r="L42" s="108"/>
      <c r="M42" s="108"/>
      <c r="N42" s="108"/>
      <c r="O42" s="108"/>
      <c r="P42" s="108"/>
      <c r="Q42" s="108"/>
      <c r="R42" s="108"/>
      <c r="S42" s="108"/>
    </row>
    <row r="43" spans="1:19" s="2" customFormat="1" x14ac:dyDescent="0.2">
      <c r="A43" s="108"/>
      <c r="B43" s="173"/>
      <c r="C43" s="175" t="s">
        <v>332</v>
      </c>
      <c r="D43" s="174"/>
      <c r="E43" s="174"/>
      <c r="F43" s="174"/>
      <c r="G43" s="174"/>
      <c r="H43" s="174"/>
      <c r="I43" s="174"/>
      <c r="J43" s="108"/>
      <c r="K43" s="108"/>
      <c r="L43" s="108"/>
      <c r="M43" s="108"/>
      <c r="N43" s="108"/>
      <c r="O43" s="108"/>
      <c r="P43" s="108"/>
      <c r="Q43" s="108"/>
      <c r="R43" s="108"/>
      <c r="S43" s="108"/>
    </row>
    <row r="44" spans="1:19" s="2" customFormat="1" ht="3" customHeight="1" x14ac:dyDescent="0.2">
      <c r="A44" s="86"/>
      <c r="B44" s="86"/>
      <c r="C44" s="86"/>
      <c r="D44" s="86"/>
      <c r="E44" s="86"/>
      <c r="F44" s="86"/>
      <c r="G44" s="86"/>
      <c r="H44" s="86"/>
      <c r="I44" s="86"/>
      <c r="J44" s="86"/>
      <c r="K44" s="86"/>
      <c r="L44" s="86"/>
      <c r="M44" s="86"/>
      <c r="N44" s="86"/>
      <c r="O44" s="86"/>
      <c r="P44" s="86"/>
      <c r="Q44" s="86"/>
      <c r="R44" s="86"/>
      <c r="S44" s="86"/>
    </row>
    <row r="45" spans="1:19" s="2" customFormat="1" x14ac:dyDescent="0.2">
      <c r="A45" s="108"/>
      <c r="B45" s="173" t="s">
        <v>18</v>
      </c>
      <c r="C45" s="175" t="s">
        <v>733</v>
      </c>
      <c r="D45" s="174"/>
      <c r="E45" s="174"/>
      <c r="F45" s="174"/>
      <c r="G45" s="174"/>
      <c r="H45" s="174"/>
      <c r="I45" s="174"/>
      <c r="J45" s="108"/>
      <c r="K45" s="108"/>
      <c r="L45" s="108"/>
      <c r="M45" s="108"/>
      <c r="N45" s="108"/>
      <c r="O45" s="108"/>
      <c r="P45" s="108"/>
      <c r="Q45" s="108"/>
      <c r="R45" s="108"/>
      <c r="S45" s="108"/>
    </row>
    <row r="46" spans="1:19" s="2" customFormat="1" ht="3" customHeight="1" x14ac:dyDescent="0.2">
      <c r="A46" s="86"/>
      <c r="B46" s="86"/>
      <c r="C46" s="86"/>
      <c r="D46" s="86"/>
      <c r="E46" s="86"/>
      <c r="F46" s="86"/>
      <c r="G46" s="86"/>
      <c r="H46" s="86"/>
      <c r="I46" s="86"/>
      <c r="J46" s="86"/>
      <c r="K46" s="86"/>
      <c r="L46" s="86"/>
      <c r="M46" s="86"/>
      <c r="N46" s="86"/>
      <c r="O46" s="86"/>
      <c r="P46" s="86"/>
      <c r="Q46" s="86"/>
      <c r="R46" s="86"/>
      <c r="S46" s="86"/>
    </row>
    <row r="47" spans="1:19" s="2" customFormat="1" x14ac:dyDescent="0.2">
      <c r="A47" s="108"/>
      <c r="B47" s="173" t="s">
        <v>19</v>
      </c>
      <c r="C47" s="119" t="s">
        <v>133</v>
      </c>
      <c r="D47" s="174"/>
      <c r="E47" s="174"/>
      <c r="F47" s="174"/>
      <c r="G47" s="174"/>
      <c r="H47" s="174"/>
      <c r="I47" s="174"/>
      <c r="J47" s="108"/>
      <c r="K47" s="108"/>
      <c r="L47" s="108"/>
      <c r="M47" s="108"/>
      <c r="N47" s="108"/>
      <c r="O47" s="108"/>
      <c r="P47" s="108"/>
      <c r="Q47" s="108"/>
      <c r="R47" s="108"/>
      <c r="S47" s="108"/>
    </row>
    <row r="48" spans="1:19" s="2" customFormat="1" x14ac:dyDescent="0.2">
      <c r="A48" s="108"/>
      <c r="B48" s="173"/>
      <c r="C48" s="119" t="s">
        <v>101</v>
      </c>
      <c r="D48" s="174"/>
      <c r="E48" s="174"/>
      <c r="F48" s="174"/>
      <c r="G48" s="174"/>
      <c r="H48" s="174"/>
      <c r="I48" s="174"/>
      <c r="J48" s="108"/>
      <c r="K48" s="108"/>
      <c r="L48" s="108"/>
      <c r="M48" s="108"/>
      <c r="N48" s="108"/>
      <c r="O48" s="108"/>
      <c r="P48" s="108"/>
      <c r="Q48" s="108"/>
      <c r="R48" s="108"/>
      <c r="S48" s="108"/>
    </row>
    <row r="49" spans="1:19" s="2" customFormat="1" ht="3" customHeight="1" x14ac:dyDescent="0.2">
      <c r="A49" s="86"/>
      <c r="B49" s="86"/>
      <c r="C49" s="86"/>
      <c r="D49" s="86"/>
      <c r="E49" s="86"/>
      <c r="F49" s="86"/>
      <c r="G49" s="86"/>
      <c r="H49" s="86"/>
      <c r="I49" s="86"/>
      <c r="J49" s="86"/>
      <c r="K49" s="86"/>
      <c r="L49" s="86"/>
      <c r="M49" s="86"/>
      <c r="N49" s="86"/>
      <c r="O49" s="86"/>
      <c r="P49" s="86"/>
      <c r="Q49" s="86"/>
      <c r="R49" s="86"/>
      <c r="S49" s="86"/>
    </row>
    <row r="50" spans="1:19" s="2" customFormat="1" x14ac:dyDescent="0.2">
      <c r="A50" s="108"/>
      <c r="B50" s="173" t="s">
        <v>20</v>
      </c>
      <c r="C50" s="119" t="s">
        <v>8</v>
      </c>
      <c r="D50" s="174"/>
      <c r="E50" s="174"/>
      <c r="F50" s="174"/>
      <c r="G50" s="174"/>
      <c r="H50" s="174"/>
      <c r="I50" s="174"/>
      <c r="J50" s="108"/>
      <c r="K50" s="108"/>
      <c r="L50" s="108"/>
      <c r="M50" s="108"/>
      <c r="N50" s="108"/>
      <c r="O50" s="108"/>
      <c r="P50" s="108"/>
      <c r="Q50" s="108"/>
      <c r="R50" s="108"/>
      <c r="S50" s="108"/>
    </row>
    <row r="51" spans="1:19" s="2" customFormat="1" x14ac:dyDescent="0.2">
      <c r="A51" s="108"/>
      <c r="B51" s="173"/>
      <c r="C51" s="119" t="s">
        <v>121</v>
      </c>
      <c r="D51" s="174"/>
      <c r="E51" s="174"/>
      <c r="F51" s="174"/>
      <c r="G51" s="174"/>
      <c r="H51" s="174"/>
      <c r="I51" s="174"/>
      <c r="J51" s="108"/>
      <c r="K51" s="108"/>
      <c r="L51" s="108"/>
      <c r="M51" s="108"/>
      <c r="N51" s="108"/>
      <c r="O51" s="108"/>
      <c r="P51" s="108"/>
      <c r="Q51" s="108"/>
      <c r="R51" s="108"/>
      <c r="S51" s="108"/>
    </row>
    <row r="52" spans="1:19" s="2" customFormat="1" x14ac:dyDescent="0.2">
      <c r="A52" s="108"/>
      <c r="B52" s="173"/>
      <c r="C52" s="176" t="s">
        <v>195</v>
      </c>
      <c r="D52" s="174"/>
      <c r="E52" s="174"/>
      <c r="F52" s="174"/>
      <c r="G52" s="108"/>
      <c r="H52" s="108"/>
      <c r="I52" s="177"/>
      <c r="J52" s="178" t="s">
        <v>196</v>
      </c>
      <c r="K52" s="146"/>
      <c r="L52" s="146"/>
      <c r="M52" s="108"/>
      <c r="N52" s="146"/>
      <c r="O52" s="146"/>
      <c r="P52" s="146"/>
      <c r="Q52" s="108"/>
      <c r="R52" s="108"/>
      <c r="S52" s="108"/>
    </row>
    <row r="53" spans="1:19" s="2" customFormat="1" x14ac:dyDescent="0.2">
      <c r="A53" s="108"/>
      <c r="B53" s="173"/>
      <c r="C53" s="402" t="s">
        <v>62</v>
      </c>
      <c r="D53" s="403"/>
      <c r="E53" s="403"/>
      <c r="F53" s="403"/>
      <c r="G53" s="404"/>
      <c r="H53" s="403"/>
      <c r="I53" s="405"/>
      <c r="J53" s="404" t="s">
        <v>122</v>
      </c>
      <c r="K53" s="404"/>
      <c r="L53" s="404"/>
      <c r="M53" s="404"/>
      <c r="N53" s="404"/>
      <c r="O53" s="404"/>
      <c r="P53" s="404"/>
      <c r="Q53" s="404"/>
      <c r="R53" s="108"/>
      <c r="S53" s="108"/>
    </row>
    <row r="54" spans="1:19" s="2" customFormat="1" x14ac:dyDescent="0.2">
      <c r="A54" s="108"/>
      <c r="B54" s="173"/>
      <c r="C54" s="387" t="s">
        <v>45</v>
      </c>
      <c r="D54" s="388"/>
      <c r="E54" s="388"/>
      <c r="F54" s="388"/>
      <c r="G54" s="390"/>
      <c r="H54" s="388"/>
      <c r="I54" s="391"/>
      <c r="J54" s="390" t="s">
        <v>123</v>
      </c>
      <c r="K54" s="390"/>
      <c r="L54" s="390"/>
      <c r="M54" s="390"/>
      <c r="N54" s="390"/>
      <c r="O54" s="390"/>
      <c r="P54" s="390"/>
      <c r="Q54" s="390"/>
      <c r="R54" s="108"/>
      <c r="S54" s="108"/>
    </row>
    <row r="55" spans="1:19" s="2" customFormat="1" x14ac:dyDescent="0.2">
      <c r="A55" s="108"/>
      <c r="B55" s="173"/>
      <c r="C55" s="387" t="s">
        <v>108</v>
      </c>
      <c r="D55" s="390"/>
      <c r="E55" s="390"/>
      <c r="F55" s="390"/>
      <c r="G55" s="390"/>
      <c r="H55" s="390"/>
      <c r="I55" s="390"/>
      <c r="J55" s="390" t="s">
        <v>123</v>
      </c>
      <c r="K55" s="390"/>
      <c r="L55" s="390"/>
      <c r="M55" s="390"/>
      <c r="N55" s="390"/>
      <c r="O55" s="390"/>
      <c r="P55" s="390"/>
      <c r="Q55" s="390"/>
      <c r="R55" s="108"/>
      <c r="S55" s="108"/>
    </row>
    <row r="56" spans="1:19" s="2" customFormat="1" x14ac:dyDescent="0.2">
      <c r="A56" s="108"/>
      <c r="B56" s="173"/>
      <c r="C56" s="387" t="s">
        <v>12</v>
      </c>
      <c r="D56" s="388"/>
      <c r="E56" s="388"/>
      <c r="F56" s="388"/>
      <c r="G56" s="390"/>
      <c r="H56" s="388"/>
      <c r="I56" s="391"/>
      <c r="J56" s="390" t="s">
        <v>123</v>
      </c>
      <c r="K56" s="390"/>
      <c r="L56" s="390"/>
      <c r="M56" s="390"/>
      <c r="N56" s="390"/>
      <c r="O56" s="390"/>
      <c r="P56" s="390"/>
      <c r="Q56" s="390"/>
      <c r="R56" s="108"/>
      <c r="S56" s="108"/>
    </row>
    <row r="57" spans="1:19" s="2" customFormat="1" x14ac:dyDescent="0.2">
      <c r="A57" s="108"/>
      <c r="B57" s="173"/>
      <c r="C57" s="384" t="s">
        <v>13</v>
      </c>
      <c r="D57" s="385"/>
      <c r="E57" s="385"/>
      <c r="F57" s="385"/>
      <c r="G57" s="385">
        <v>10</v>
      </c>
      <c r="H57" s="385"/>
      <c r="I57" s="397"/>
      <c r="J57" s="386" t="s">
        <v>124</v>
      </c>
      <c r="K57" s="386"/>
      <c r="L57" s="386"/>
      <c r="M57" s="386"/>
      <c r="N57" s="386"/>
      <c r="O57" s="386"/>
      <c r="P57" s="386"/>
      <c r="Q57" s="386"/>
      <c r="R57" s="108"/>
      <c r="S57" s="108"/>
    </row>
    <row r="58" spans="1:19" s="2" customFormat="1" x14ac:dyDescent="0.2">
      <c r="A58" s="108"/>
      <c r="B58" s="173"/>
      <c r="C58" s="398" t="s">
        <v>387</v>
      </c>
      <c r="D58" s="399"/>
      <c r="E58" s="399"/>
      <c r="F58" s="399"/>
      <c r="G58" s="399">
        <v>11</v>
      </c>
      <c r="H58" s="399"/>
      <c r="I58" s="400"/>
      <c r="J58" s="401" t="s">
        <v>102</v>
      </c>
      <c r="K58" s="401"/>
      <c r="L58" s="401"/>
      <c r="M58" s="401"/>
      <c r="N58" s="401"/>
      <c r="O58" s="401"/>
      <c r="P58" s="401"/>
      <c r="Q58" s="401"/>
      <c r="R58" s="108"/>
      <c r="S58" s="108"/>
    </row>
    <row r="59" spans="1:19" s="1" customFormat="1" x14ac:dyDescent="0.2">
      <c r="A59" s="108"/>
      <c r="B59" s="173"/>
      <c r="C59" s="387" t="s">
        <v>14</v>
      </c>
      <c r="D59" s="388"/>
      <c r="E59" s="388"/>
      <c r="F59" s="388"/>
      <c r="G59" s="388"/>
      <c r="H59" s="388"/>
      <c r="I59" s="389"/>
      <c r="J59" s="390" t="s">
        <v>123</v>
      </c>
      <c r="K59" s="390"/>
      <c r="L59" s="390"/>
      <c r="M59" s="390"/>
      <c r="N59" s="390"/>
      <c r="O59" s="390"/>
      <c r="P59" s="390"/>
      <c r="Q59" s="390"/>
      <c r="R59" s="108"/>
      <c r="S59" s="108"/>
    </row>
    <row r="60" spans="1:19" s="1" customFormat="1" x14ac:dyDescent="0.2">
      <c r="A60" s="108"/>
      <c r="B60" s="173"/>
      <c r="C60" s="392" t="s">
        <v>140</v>
      </c>
      <c r="D60" s="393"/>
      <c r="E60" s="393"/>
      <c r="F60" s="393"/>
      <c r="G60" s="393"/>
      <c r="H60" s="393"/>
      <c r="I60" s="394"/>
      <c r="J60" s="395" t="s">
        <v>123</v>
      </c>
      <c r="K60" s="396"/>
      <c r="L60" s="396"/>
      <c r="M60" s="390"/>
      <c r="N60" s="390"/>
      <c r="O60" s="390"/>
      <c r="P60" s="390"/>
      <c r="Q60" s="390"/>
      <c r="R60" s="108"/>
      <c r="S60" s="108"/>
    </row>
    <row r="61" spans="1:19" s="1" customFormat="1" x14ac:dyDescent="0.2">
      <c r="A61" s="86"/>
      <c r="B61" s="86"/>
      <c r="C61" s="402" t="s">
        <v>15</v>
      </c>
      <c r="D61" s="403"/>
      <c r="E61" s="403"/>
      <c r="F61" s="403"/>
      <c r="G61" s="403"/>
      <c r="H61" s="403"/>
      <c r="I61" s="405"/>
      <c r="J61" s="404" t="s">
        <v>122</v>
      </c>
      <c r="K61" s="406"/>
      <c r="L61" s="406"/>
      <c r="M61" s="406"/>
      <c r="N61" s="406"/>
      <c r="O61" s="406"/>
      <c r="P61" s="406"/>
      <c r="Q61" s="406"/>
      <c r="R61" s="86"/>
      <c r="S61" s="86"/>
    </row>
    <row r="62" spans="1:19" s="1" customFormat="1" ht="3" customHeight="1" x14ac:dyDescent="0.2">
      <c r="A62" s="86"/>
      <c r="B62" s="86"/>
      <c r="C62" s="86"/>
      <c r="D62" s="86"/>
      <c r="E62" s="86"/>
      <c r="F62" s="86"/>
      <c r="G62" s="86"/>
      <c r="H62" s="86"/>
      <c r="I62" s="86"/>
      <c r="J62" s="86"/>
      <c r="K62" s="86"/>
      <c r="L62" s="86"/>
      <c r="M62" s="86"/>
      <c r="N62" s="86"/>
      <c r="O62" s="86"/>
      <c r="P62" s="86"/>
      <c r="Q62" s="86"/>
      <c r="R62" s="86"/>
      <c r="S62" s="86"/>
    </row>
    <row r="63" spans="1:19" s="1" customFormat="1" x14ac:dyDescent="0.2">
      <c r="A63" s="74" t="s">
        <v>22</v>
      </c>
      <c r="B63" s="86"/>
      <c r="C63" s="86"/>
      <c r="D63" s="86"/>
      <c r="E63" s="86"/>
      <c r="F63" s="86"/>
      <c r="G63" s="86"/>
      <c r="H63" s="86"/>
      <c r="I63" s="86"/>
      <c r="J63" s="86"/>
      <c r="K63" s="86"/>
      <c r="L63" s="86"/>
      <c r="M63" s="86"/>
      <c r="N63" s="86"/>
      <c r="O63" s="86"/>
      <c r="P63" s="86"/>
      <c r="Q63" s="86"/>
      <c r="R63" s="86"/>
      <c r="S63" s="86"/>
    </row>
    <row r="64" spans="1:19" s="1" customFormat="1" x14ac:dyDescent="0.2">
      <c r="A64" s="86"/>
      <c r="B64" s="173" t="s">
        <v>17</v>
      </c>
      <c r="C64" s="119" t="s">
        <v>76</v>
      </c>
      <c r="D64" s="174"/>
      <c r="E64" s="174"/>
      <c r="F64" s="174"/>
      <c r="G64" s="174"/>
      <c r="H64" s="174"/>
      <c r="I64" s="174"/>
      <c r="J64" s="86"/>
      <c r="K64" s="86"/>
      <c r="L64" s="86"/>
      <c r="M64" s="86"/>
      <c r="N64" s="86"/>
      <c r="O64" s="86"/>
      <c r="P64" s="86"/>
      <c r="Q64" s="86"/>
      <c r="R64" s="86"/>
      <c r="S64" s="86"/>
    </row>
    <row r="65" spans="1:19" s="1" customFormat="1" x14ac:dyDescent="0.2">
      <c r="A65" s="86"/>
      <c r="B65" s="173"/>
      <c r="C65" s="119" t="s">
        <v>77</v>
      </c>
      <c r="D65" s="174"/>
      <c r="E65" s="174"/>
      <c r="F65" s="174"/>
      <c r="G65" s="174"/>
      <c r="H65" s="174"/>
      <c r="I65" s="174"/>
      <c r="J65" s="86"/>
      <c r="K65" s="86"/>
      <c r="L65" s="86"/>
      <c r="M65" s="86"/>
      <c r="N65" s="86"/>
      <c r="O65" s="86"/>
      <c r="P65" s="86"/>
      <c r="Q65" s="86"/>
      <c r="R65" s="86"/>
      <c r="S65" s="86"/>
    </row>
    <row r="66" spans="1:19" s="1" customFormat="1" ht="3" customHeight="1" x14ac:dyDescent="0.2">
      <c r="A66" s="86"/>
      <c r="B66" s="86"/>
      <c r="C66" s="86"/>
      <c r="D66" s="86"/>
      <c r="E66" s="86"/>
      <c r="F66" s="86"/>
      <c r="G66" s="86"/>
      <c r="H66" s="86"/>
      <c r="I66" s="86"/>
      <c r="J66" s="86"/>
      <c r="K66" s="86"/>
      <c r="L66" s="86"/>
      <c r="M66" s="86"/>
      <c r="N66" s="86"/>
      <c r="O66" s="86"/>
      <c r="P66" s="86"/>
      <c r="Q66" s="86"/>
      <c r="R66" s="86"/>
      <c r="S66" s="86"/>
    </row>
    <row r="67" spans="1:19" s="1" customFormat="1" x14ac:dyDescent="0.2">
      <c r="A67" s="86"/>
      <c r="B67" s="173" t="s">
        <v>18</v>
      </c>
      <c r="C67" s="175" t="s">
        <v>489</v>
      </c>
      <c r="D67" s="174"/>
      <c r="E67" s="174"/>
      <c r="F67" s="174"/>
      <c r="G67" s="174"/>
      <c r="H67" s="174"/>
      <c r="I67" s="174"/>
      <c r="J67" s="86"/>
      <c r="K67" s="86"/>
      <c r="L67" s="86"/>
      <c r="M67" s="86"/>
      <c r="N67" s="86"/>
      <c r="O67" s="86"/>
      <c r="P67" s="86"/>
      <c r="Q67" s="86"/>
      <c r="R67" s="86"/>
      <c r="S67" s="86"/>
    </row>
    <row r="68" spans="1:19" s="1" customFormat="1" x14ac:dyDescent="0.2">
      <c r="A68" s="86"/>
      <c r="B68" s="173"/>
      <c r="C68" s="119" t="s">
        <v>104</v>
      </c>
      <c r="D68" s="174"/>
      <c r="E68" s="174"/>
      <c r="F68" s="174"/>
      <c r="G68" s="174"/>
      <c r="H68" s="174"/>
      <c r="I68" s="174"/>
      <c r="J68" s="86"/>
      <c r="K68" s="86"/>
      <c r="L68" s="86"/>
      <c r="M68" s="86"/>
      <c r="N68" s="86"/>
      <c r="O68" s="86"/>
      <c r="P68" s="86"/>
      <c r="Q68" s="86"/>
      <c r="R68" s="86"/>
      <c r="S68" s="86"/>
    </row>
    <row r="69" spans="1:19" s="1" customFormat="1" ht="3" customHeight="1" x14ac:dyDescent="0.2">
      <c r="A69" s="86"/>
      <c r="B69" s="86"/>
      <c r="C69" s="86"/>
      <c r="D69" s="86"/>
      <c r="E69" s="86"/>
      <c r="F69" s="86"/>
      <c r="G69" s="86"/>
      <c r="H69" s="86"/>
      <c r="I69" s="86"/>
      <c r="J69" s="86"/>
      <c r="K69" s="86"/>
      <c r="L69" s="86"/>
      <c r="M69" s="86"/>
      <c r="N69" s="86"/>
      <c r="O69" s="86"/>
      <c r="P69" s="86"/>
      <c r="Q69" s="86"/>
      <c r="R69" s="86"/>
      <c r="S69" s="86"/>
    </row>
    <row r="70" spans="1:19" s="1" customFormat="1" x14ac:dyDescent="0.2">
      <c r="A70" s="86"/>
      <c r="B70" s="173" t="s">
        <v>19</v>
      </c>
      <c r="C70" s="119" t="s">
        <v>170</v>
      </c>
      <c r="D70" s="174"/>
      <c r="E70" s="174"/>
      <c r="F70" s="174"/>
      <c r="G70" s="174"/>
      <c r="H70" s="174"/>
      <c r="I70" s="174"/>
      <c r="J70" s="86"/>
      <c r="K70" s="86"/>
      <c r="L70" s="86"/>
      <c r="M70" s="86"/>
      <c r="N70" s="86"/>
      <c r="O70" s="86"/>
      <c r="P70" s="86"/>
      <c r="Q70" s="86"/>
      <c r="R70" s="86"/>
      <c r="S70" s="86"/>
    </row>
    <row r="71" spans="1:19" s="1" customFormat="1" x14ac:dyDescent="0.2">
      <c r="A71" s="86"/>
      <c r="B71" s="173"/>
      <c r="C71" s="119" t="s">
        <v>43</v>
      </c>
      <c r="D71" s="174"/>
      <c r="E71" s="174"/>
      <c r="F71" s="174"/>
      <c r="G71" s="174"/>
      <c r="H71" s="174"/>
      <c r="I71" s="174"/>
      <c r="J71" s="86"/>
      <c r="K71" s="86"/>
      <c r="L71" s="86"/>
      <c r="M71" s="86"/>
      <c r="N71" s="86"/>
      <c r="O71" s="86"/>
      <c r="P71" s="86"/>
      <c r="Q71" s="86"/>
      <c r="R71" s="86"/>
      <c r="S71" s="86"/>
    </row>
    <row r="72" spans="1:19" s="1" customFormat="1" ht="3" customHeight="1" x14ac:dyDescent="0.2">
      <c r="A72" s="86"/>
      <c r="B72" s="86"/>
      <c r="C72" s="86"/>
      <c r="D72" s="86"/>
      <c r="E72" s="86"/>
      <c r="F72" s="86"/>
      <c r="G72" s="86"/>
      <c r="H72" s="86"/>
      <c r="I72" s="86"/>
      <c r="J72" s="86"/>
      <c r="K72" s="86"/>
      <c r="L72" s="86"/>
      <c r="M72" s="86"/>
      <c r="N72" s="86"/>
      <c r="O72" s="86"/>
      <c r="P72" s="86"/>
      <c r="Q72" s="86"/>
      <c r="R72" s="86"/>
      <c r="S72" s="86"/>
    </row>
    <row r="73" spans="1:19" s="1" customFormat="1" x14ac:dyDescent="0.2">
      <c r="A73" s="86"/>
      <c r="B73" s="173" t="s">
        <v>20</v>
      </c>
      <c r="C73" s="119" t="s">
        <v>169</v>
      </c>
      <c r="D73" s="174"/>
      <c r="E73" s="174"/>
      <c r="F73" s="174"/>
      <c r="G73" s="174"/>
      <c r="H73" s="174"/>
      <c r="I73" s="174"/>
      <c r="J73" s="86"/>
      <c r="K73" s="86"/>
      <c r="L73" s="86"/>
      <c r="M73" s="86"/>
      <c r="N73" s="86"/>
      <c r="O73" s="86"/>
      <c r="P73" s="86"/>
      <c r="Q73" s="86"/>
      <c r="R73" s="86"/>
      <c r="S73" s="86"/>
    </row>
    <row r="74" spans="1:19" s="1" customFormat="1" x14ac:dyDescent="0.2">
      <c r="A74" s="86"/>
      <c r="B74" s="173"/>
      <c r="C74" s="119" t="s">
        <v>171</v>
      </c>
      <c r="D74" s="174"/>
      <c r="E74" s="174"/>
      <c r="F74" s="174"/>
      <c r="G74" s="174"/>
      <c r="H74" s="174"/>
      <c r="I74" s="174"/>
      <c r="J74" s="86"/>
      <c r="K74" s="86"/>
      <c r="L74" s="86"/>
      <c r="M74" s="86"/>
      <c r="N74" s="86"/>
      <c r="O74" s="86"/>
      <c r="P74" s="86"/>
      <c r="Q74" s="86"/>
      <c r="R74" s="86"/>
      <c r="S74" s="86"/>
    </row>
    <row r="75" spans="1:19" s="1" customFormat="1" ht="3" customHeight="1" x14ac:dyDescent="0.2">
      <c r="A75" s="86"/>
      <c r="B75" s="86"/>
      <c r="C75" s="86"/>
      <c r="D75" s="86"/>
      <c r="E75" s="86"/>
      <c r="F75" s="86"/>
      <c r="G75" s="86"/>
      <c r="H75" s="86"/>
      <c r="I75" s="86"/>
      <c r="J75" s="86"/>
      <c r="K75" s="86"/>
      <c r="L75" s="86"/>
      <c r="M75" s="86"/>
      <c r="N75" s="86"/>
      <c r="O75" s="86"/>
      <c r="P75" s="86"/>
      <c r="Q75" s="86"/>
      <c r="R75" s="86"/>
      <c r="S75" s="86"/>
    </row>
    <row r="76" spans="1:19" s="1" customFormat="1" x14ac:dyDescent="0.2">
      <c r="A76" s="86"/>
      <c r="B76" s="173" t="s">
        <v>21</v>
      </c>
      <c r="C76" s="119" t="s">
        <v>95</v>
      </c>
      <c r="D76" s="174"/>
      <c r="E76" s="174"/>
      <c r="F76" s="174"/>
      <c r="G76" s="174"/>
      <c r="H76" s="174"/>
      <c r="I76" s="174"/>
      <c r="J76" s="86"/>
      <c r="K76" s="86"/>
      <c r="L76" s="86"/>
      <c r="M76" s="86"/>
      <c r="N76" s="86"/>
      <c r="O76" s="86"/>
      <c r="P76" s="86"/>
      <c r="Q76" s="86"/>
      <c r="R76" s="86"/>
      <c r="S76" s="86"/>
    </row>
    <row r="77" spans="1:19" s="1" customFormat="1" x14ac:dyDescent="0.2">
      <c r="A77" s="86"/>
      <c r="B77" s="173"/>
      <c r="C77" s="119" t="s">
        <v>118</v>
      </c>
      <c r="D77" s="174"/>
      <c r="E77" s="174"/>
      <c r="F77" s="174"/>
      <c r="G77" s="174"/>
      <c r="H77" s="174"/>
      <c r="I77" s="174"/>
      <c r="J77" s="86"/>
      <c r="K77" s="86"/>
      <c r="L77" s="86"/>
      <c r="M77" s="86"/>
      <c r="N77" s="86"/>
      <c r="O77" s="86"/>
      <c r="P77" s="86"/>
      <c r="Q77" s="86"/>
      <c r="R77" s="86"/>
      <c r="S77" s="86"/>
    </row>
    <row r="78" spans="1:19" s="1" customFormat="1" x14ac:dyDescent="0.2">
      <c r="A78" s="86"/>
      <c r="B78" s="173"/>
      <c r="C78" s="119" t="s">
        <v>119</v>
      </c>
      <c r="D78" s="174"/>
      <c r="E78" s="174"/>
      <c r="F78" s="174"/>
      <c r="G78" s="174"/>
      <c r="H78" s="174"/>
      <c r="I78" s="174"/>
      <c r="J78" s="86"/>
      <c r="K78" s="86"/>
      <c r="L78" s="86"/>
      <c r="M78" s="86"/>
      <c r="N78" s="86"/>
      <c r="O78" s="86"/>
      <c r="P78" s="86"/>
      <c r="Q78" s="86"/>
      <c r="R78" s="86"/>
      <c r="S78" s="86"/>
    </row>
    <row r="79" spans="1:19" s="1" customFormat="1" ht="3" customHeight="1" x14ac:dyDescent="0.2">
      <c r="A79" s="86"/>
      <c r="B79" s="86"/>
      <c r="C79" s="86"/>
      <c r="D79" s="86"/>
      <c r="E79" s="86"/>
      <c r="F79" s="86"/>
      <c r="G79" s="86"/>
      <c r="H79" s="86"/>
      <c r="I79" s="86"/>
      <c r="J79" s="86"/>
      <c r="K79" s="86"/>
      <c r="L79" s="86"/>
      <c r="M79" s="86"/>
      <c r="N79" s="86"/>
      <c r="O79" s="86"/>
      <c r="P79" s="86"/>
      <c r="Q79" s="86"/>
      <c r="R79" s="86"/>
      <c r="S79" s="86"/>
    </row>
    <row r="80" spans="1:19" s="52" customFormat="1" ht="3" customHeight="1" x14ac:dyDescent="0.2">
      <c r="A80" s="74"/>
      <c r="B80" s="73"/>
      <c r="C80" s="312"/>
      <c r="D80" s="73"/>
      <c r="E80" s="73"/>
      <c r="F80" s="73"/>
      <c r="G80" s="73"/>
      <c r="H80" s="73"/>
      <c r="I80" s="73"/>
      <c r="J80" s="73"/>
      <c r="K80" s="73"/>
      <c r="L80" s="73"/>
      <c r="M80" s="73"/>
      <c r="N80" s="73"/>
      <c r="O80" s="73"/>
      <c r="P80" s="73"/>
      <c r="Q80" s="73"/>
      <c r="R80" s="73"/>
      <c r="S80" s="73"/>
    </row>
    <row r="81" spans="1:19" s="52" customFormat="1" x14ac:dyDescent="0.2">
      <c r="A81" s="73"/>
      <c r="B81" s="73"/>
      <c r="C81" s="73"/>
      <c r="D81" s="73"/>
      <c r="E81" s="73"/>
      <c r="F81" s="73"/>
      <c r="G81" s="73"/>
      <c r="H81" s="73"/>
      <c r="I81" s="73"/>
      <c r="J81" s="73"/>
      <c r="K81" s="73"/>
      <c r="L81" s="73"/>
      <c r="M81" s="73"/>
      <c r="N81" s="73"/>
      <c r="O81" s="73"/>
      <c r="P81" s="73"/>
      <c r="Q81" s="73"/>
      <c r="R81" s="73"/>
      <c r="S81" s="73"/>
    </row>
    <row r="82" spans="1:19" s="1" customFormat="1" x14ac:dyDescent="0.2">
      <c r="A82" s="86"/>
      <c r="B82" s="86"/>
      <c r="C82" s="86"/>
      <c r="D82" s="86"/>
      <c r="E82" s="86"/>
      <c r="F82" s="86"/>
      <c r="G82" s="86"/>
      <c r="H82" s="86"/>
      <c r="I82" s="86"/>
      <c r="J82" s="86"/>
      <c r="K82" s="86"/>
      <c r="L82" s="86"/>
      <c r="M82" s="86"/>
      <c r="N82" s="86"/>
      <c r="O82" s="86"/>
      <c r="P82" s="86"/>
      <c r="Q82" s="86"/>
      <c r="R82" s="86"/>
      <c r="S82" s="86"/>
    </row>
    <row r="83" spans="1:19" s="1" customFormat="1" x14ac:dyDescent="0.2">
      <c r="A83" s="86"/>
      <c r="B83" s="86"/>
      <c r="C83" s="86"/>
      <c r="D83" s="86"/>
      <c r="E83" s="86"/>
      <c r="F83" s="86"/>
      <c r="G83" s="86"/>
      <c r="H83" s="86"/>
      <c r="I83" s="86"/>
      <c r="J83" s="86"/>
      <c r="K83" s="86"/>
      <c r="L83" s="86"/>
      <c r="M83" s="86"/>
      <c r="N83" s="86"/>
      <c r="O83" s="86"/>
      <c r="P83" s="86"/>
      <c r="Q83" s="86"/>
      <c r="R83" s="86"/>
      <c r="S83" s="86"/>
    </row>
    <row r="84" spans="1:19" s="1" customFormat="1" x14ac:dyDescent="0.2">
      <c r="A84" s="86"/>
      <c r="B84" s="86"/>
      <c r="C84" s="86"/>
      <c r="D84" s="86"/>
      <c r="E84" s="86"/>
      <c r="F84" s="86"/>
      <c r="G84" s="86"/>
      <c r="H84" s="86"/>
      <c r="I84" s="86"/>
      <c r="J84" s="86"/>
      <c r="K84" s="86"/>
      <c r="L84" s="86"/>
      <c r="M84" s="86"/>
      <c r="N84" s="86"/>
      <c r="O84" s="86"/>
      <c r="P84" s="86"/>
      <c r="Q84" s="86"/>
      <c r="R84" s="86"/>
      <c r="S84" s="86"/>
    </row>
    <row r="85" spans="1:19" s="1" customFormat="1" x14ac:dyDescent="0.2">
      <c r="A85" s="86"/>
      <c r="B85" s="86"/>
      <c r="C85" s="86"/>
      <c r="D85" s="86"/>
      <c r="E85" s="86"/>
      <c r="F85" s="86"/>
      <c r="G85" s="86"/>
      <c r="H85" s="86"/>
      <c r="I85" s="86"/>
      <c r="J85" s="86"/>
      <c r="K85" s="86"/>
      <c r="L85" s="86"/>
      <c r="M85" s="86"/>
      <c r="N85" s="86"/>
      <c r="O85" s="86"/>
      <c r="P85" s="86"/>
      <c r="Q85" s="86"/>
      <c r="R85" s="86"/>
      <c r="S85" s="86"/>
    </row>
  </sheetData>
  <sheetProtection algorithmName="SHA-1" hashValue="vcBlEjTLtElIE93M+KktWReHXO4=" saltValue="oKOVXiVk4ZshwGRogbOcgA==" spinCount="100000" sheet="1" objects="1" scenarios="1"/>
  <phoneticPr fontId="0" type="noConversion"/>
  <printOptions horizontalCentered="1"/>
  <pageMargins left="0.75" right="0.75" top="0.5" bottom="0.73" header="0.5" footer="0.5"/>
  <pageSetup scale="89" fitToHeight="0" orientation="portrait" r:id="rId1"/>
  <headerFooter alignWithMargins="0">
    <oddFooter>&amp;L&amp;"Times New Roman,Regular"&amp;A
Date Printed: &amp;D&amp;C&amp;"Times New Roman,Regular"Page &amp;P of &amp;N&amp;R&amp;"Times New Roman,Regular"PricewaterhouseCoopers LLP</oddFooter>
  </headerFooter>
  <rowBreaks count="1" manualBreakCount="1">
    <brk id="62" max="1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39997558519241921"/>
    <pageSetUpPr fitToPage="1"/>
  </sheetPr>
  <dimension ref="A1:AP38"/>
  <sheetViews>
    <sheetView zoomScaleNormal="100" workbookViewId="0">
      <pane ySplit="3" topLeftCell="A4" activePane="bottomLeft" state="frozenSplit"/>
      <selection activeCell="J7" sqref="J7"/>
      <selection pane="bottomLeft" activeCell="J7" sqref="J7"/>
    </sheetView>
  </sheetViews>
  <sheetFormatPr defaultColWidth="0" defaultRowHeight="12.75" zeroHeight="1" x14ac:dyDescent="0.2"/>
  <cols>
    <col min="1" max="1" width="8.5703125" hidden="1" customWidth="1"/>
    <col min="2" max="8" width="9.140625" hidden="1" customWidth="1"/>
    <col min="9" max="9" width="3.85546875" customWidth="1"/>
    <col min="10" max="10" width="4.140625" customWidth="1"/>
    <col min="11" max="11" width="2.140625" customWidth="1"/>
    <col min="12" max="12" width="25.7109375" customWidth="1"/>
    <col min="13" max="13" width="1.42578125" customWidth="1"/>
    <col min="14" max="14" width="10.7109375" customWidth="1"/>
    <col min="15" max="15" width="3.5703125" customWidth="1"/>
    <col min="16" max="16" width="0.85546875" customWidth="1"/>
    <col min="17" max="17" width="1.5703125" customWidth="1"/>
    <col min="18" max="18" width="10.7109375" customWidth="1"/>
    <col min="19" max="19" width="3.5703125" customWidth="1"/>
    <col min="20" max="20" width="0.85546875" customWidth="1"/>
    <col min="21" max="21" width="1.5703125" customWidth="1"/>
    <col min="22" max="22" width="10.7109375" customWidth="1"/>
    <col min="23" max="23" width="3.42578125" customWidth="1"/>
    <col min="24" max="24" width="0.85546875" customWidth="1"/>
    <col min="25" max="25" width="1.5703125" customWidth="1"/>
    <col min="26" max="26" width="10.5703125" customWidth="1"/>
    <col min="27" max="27" width="2.7109375" customWidth="1"/>
    <col min="28" max="28" width="0.85546875" customWidth="1"/>
    <col min="29" max="37" width="9.140625" hidden="1" customWidth="1"/>
    <col min="38" max="42" width="0" hidden="1" customWidth="1"/>
    <col min="43" max="16384" width="9.140625" hidden="1"/>
  </cols>
  <sheetData>
    <row r="1" spans="1:28" s="1" customFormat="1" x14ac:dyDescent="0.2">
      <c r="A1"/>
      <c r="B1"/>
      <c r="C1"/>
      <c r="D1"/>
      <c r="E1"/>
      <c r="F1"/>
      <c r="G1"/>
      <c r="H1"/>
      <c r="I1" s="172" t="s">
        <v>729</v>
      </c>
      <c r="J1" s="124"/>
      <c r="K1" s="124"/>
      <c r="L1" s="124"/>
      <c r="M1" s="124"/>
      <c r="N1" s="124"/>
      <c r="O1" s="124"/>
      <c r="P1" s="124"/>
      <c r="Q1" s="124"/>
      <c r="R1" s="124"/>
      <c r="S1" s="124"/>
      <c r="T1" s="124"/>
      <c r="U1" s="124"/>
      <c r="V1" s="124"/>
      <c r="W1" s="124"/>
      <c r="X1" s="124"/>
      <c r="Y1" s="124"/>
      <c r="Z1" s="124"/>
      <c r="AA1" s="124"/>
      <c r="AB1" s="124"/>
    </row>
    <row r="2" spans="1:28" s="1" customFormat="1" x14ac:dyDescent="0.2">
      <c r="A2"/>
      <c r="B2"/>
      <c r="C2"/>
      <c r="D2"/>
      <c r="E2"/>
      <c r="F2"/>
      <c r="G2"/>
      <c r="H2"/>
      <c r="I2" s="72"/>
      <c r="J2" s="86"/>
      <c r="K2" s="86"/>
      <c r="L2" s="86"/>
      <c r="M2" s="86"/>
      <c r="N2" s="86"/>
      <c r="O2" s="86"/>
      <c r="P2" s="86"/>
      <c r="Q2" s="86"/>
      <c r="R2" s="86"/>
      <c r="S2" s="86"/>
      <c r="T2" s="86"/>
      <c r="U2" s="86"/>
      <c r="V2" s="86"/>
      <c r="W2" s="86"/>
      <c r="X2" s="86"/>
      <c r="Y2" s="86"/>
      <c r="Z2" s="86"/>
      <c r="AA2" s="86"/>
      <c r="AB2" s="86"/>
    </row>
    <row r="3" spans="1:28" s="1" customFormat="1" ht="18.75" customHeight="1" x14ac:dyDescent="0.2">
      <c r="A3"/>
      <c r="B3"/>
      <c r="C3"/>
      <c r="D3"/>
      <c r="E3"/>
      <c r="F3"/>
      <c r="G3"/>
      <c r="H3"/>
      <c r="I3" s="313" t="s">
        <v>62</v>
      </c>
      <c r="J3" s="314"/>
      <c r="K3" s="314"/>
      <c r="L3" s="314"/>
      <c r="M3" s="314"/>
      <c r="N3" s="314"/>
      <c r="O3" s="315"/>
      <c r="P3" s="315"/>
      <c r="Q3" s="315"/>
      <c r="R3" s="315"/>
      <c r="S3" s="315"/>
      <c r="T3" s="315"/>
      <c r="U3" s="315"/>
      <c r="V3" s="315"/>
      <c r="W3" s="315"/>
      <c r="X3" s="315"/>
      <c r="Y3" s="315"/>
      <c r="Z3" s="315"/>
      <c r="AA3" s="315"/>
      <c r="AB3" s="16"/>
    </row>
    <row r="4" spans="1:28" s="1" customFormat="1" x14ac:dyDescent="0.2">
      <c r="A4"/>
      <c r="B4"/>
      <c r="C4"/>
      <c r="D4"/>
      <c r="E4"/>
      <c r="F4"/>
      <c r="G4"/>
      <c r="H4"/>
      <c r="I4" s="179" t="s">
        <v>17</v>
      </c>
      <c r="J4" s="74" t="s">
        <v>23</v>
      </c>
      <c r="K4" s="74"/>
      <c r="L4" s="86"/>
      <c r="M4" s="86"/>
      <c r="N4" s="86"/>
      <c r="O4" s="86"/>
      <c r="P4" s="86"/>
      <c r="Q4" s="86"/>
      <c r="R4" s="86"/>
      <c r="S4" s="86"/>
      <c r="T4" s="86"/>
      <c r="U4" s="86"/>
      <c r="V4" s="86"/>
      <c r="W4" s="86"/>
      <c r="X4" s="86"/>
      <c r="Y4" s="86"/>
      <c r="Z4" s="86"/>
      <c r="AA4" s="86"/>
      <c r="AB4" s="86"/>
    </row>
    <row r="5" spans="1:28" s="1" customFormat="1" x14ac:dyDescent="0.2">
      <c r="A5"/>
      <c r="B5"/>
      <c r="C5"/>
      <c r="D5"/>
      <c r="E5"/>
      <c r="F5"/>
      <c r="G5"/>
      <c r="H5"/>
      <c r="I5" s="179"/>
      <c r="J5" s="86" t="s">
        <v>24</v>
      </c>
      <c r="K5" s="86"/>
      <c r="L5" s="86"/>
      <c r="M5" s="86"/>
      <c r="N5" s="86"/>
      <c r="O5" s="86"/>
      <c r="P5" s="86"/>
      <c r="Q5" s="86"/>
      <c r="R5" s="86"/>
      <c r="S5" s="86"/>
      <c r="T5" s="86"/>
      <c r="U5" s="86"/>
      <c r="V5" s="86"/>
      <c r="W5" s="86"/>
      <c r="X5" s="86"/>
      <c r="Y5" s="86"/>
      <c r="Z5" s="86"/>
      <c r="AA5" s="86"/>
      <c r="AB5" s="86"/>
    </row>
    <row r="6" spans="1:28" s="1" customFormat="1" ht="13.5" thickBot="1" x14ac:dyDescent="0.25">
      <c r="A6"/>
      <c r="B6"/>
      <c r="C6"/>
      <c r="D6"/>
      <c r="E6"/>
      <c r="F6"/>
      <c r="G6"/>
      <c r="H6"/>
      <c r="I6" s="72"/>
      <c r="J6" s="86"/>
      <c r="K6" s="86"/>
      <c r="L6" s="86"/>
      <c r="M6" s="86"/>
      <c r="N6" s="86"/>
      <c r="O6" s="86"/>
      <c r="P6" s="86"/>
      <c r="Q6" s="86"/>
      <c r="R6" s="86"/>
      <c r="S6" s="86"/>
      <c r="T6" s="86"/>
      <c r="U6" s="86"/>
      <c r="V6" s="86"/>
      <c r="W6" s="86"/>
      <c r="X6" s="86"/>
      <c r="Y6" s="86"/>
      <c r="Z6" s="86"/>
      <c r="AA6" s="86"/>
      <c r="AB6" s="86"/>
    </row>
    <row r="7" spans="1:28" s="1" customFormat="1" ht="12.75" customHeight="1" thickTop="1" thickBot="1" x14ac:dyDescent="0.25">
      <c r="A7" t="s">
        <v>225</v>
      </c>
      <c r="B7"/>
      <c r="C7"/>
      <c r="D7"/>
      <c r="E7"/>
      <c r="F7"/>
      <c r="G7"/>
      <c r="H7"/>
      <c r="I7" s="72"/>
      <c r="J7" s="180"/>
      <c r="K7" s="124"/>
      <c r="L7" s="105" t="s">
        <v>54</v>
      </c>
      <c r="M7" s="116"/>
      <c r="N7" s="116"/>
      <c r="O7" s="116"/>
      <c r="P7" s="116"/>
      <c r="Q7" s="116"/>
      <c r="R7" s="116"/>
      <c r="S7" s="116"/>
      <c r="T7" s="116"/>
      <c r="U7" s="116"/>
      <c r="V7" s="116"/>
      <c r="W7" s="116"/>
      <c r="X7" s="116"/>
      <c r="Y7" s="116"/>
      <c r="Z7" s="116"/>
      <c r="AA7" s="86"/>
      <c r="AB7" s="86"/>
    </row>
    <row r="8" spans="1:28" s="1" customFormat="1" ht="36" customHeight="1" thickTop="1" x14ac:dyDescent="0.2">
      <c r="A8"/>
      <c r="B8"/>
      <c r="C8"/>
      <c r="D8"/>
      <c r="E8"/>
      <c r="F8"/>
      <c r="G8"/>
      <c r="H8"/>
      <c r="I8" s="72"/>
      <c r="J8" s="86"/>
      <c r="K8" s="124"/>
      <c r="L8" s="425" t="s">
        <v>141</v>
      </c>
      <c r="M8" s="426"/>
      <c r="N8" s="426"/>
      <c r="O8" s="426"/>
      <c r="P8" s="426"/>
      <c r="Q8" s="426"/>
      <c r="R8" s="426"/>
      <c r="S8" s="426"/>
      <c r="T8" s="426"/>
      <c r="U8" s="426"/>
      <c r="V8" s="426"/>
      <c r="W8" s="426"/>
      <c r="X8" s="426"/>
      <c r="Y8" s="426"/>
      <c r="Z8" s="426"/>
      <c r="AA8" s="86"/>
      <c r="AB8" s="86"/>
    </row>
    <row r="9" spans="1:28" s="1" customFormat="1" ht="13.5" thickBot="1" x14ac:dyDescent="0.25">
      <c r="A9"/>
      <c r="B9"/>
      <c r="C9"/>
      <c r="D9"/>
      <c r="E9"/>
      <c r="F9"/>
      <c r="G9"/>
      <c r="H9"/>
      <c r="I9" s="72"/>
      <c r="J9" s="86"/>
      <c r="K9" s="124"/>
      <c r="L9" s="116"/>
      <c r="M9" s="116"/>
      <c r="N9" s="116"/>
      <c r="O9" s="116"/>
      <c r="P9" s="116"/>
      <c r="Q9" s="116"/>
      <c r="R9" s="116"/>
      <c r="S9" s="116"/>
      <c r="T9" s="116"/>
      <c r="U9" s="116"/>
      <c r="V9" s="116"/>
      <c r="W9" s="116"/>
      <c r="X9" s="116"/>
      <c r="Y9" s="116"/>
      <c r="Z9" s="116"/>
      <c r="AA9" s="86"/>
      <c r="AB9" s="86"/>
    </row>
    <row r="10" spans="1:28" s="1" customFormat="1" ht="12.75" customHeight="1" thickTop="1" thickBot="1" x14ac:dyDescent="0.25">
      <c r="A10" t="s">
        <v>226</v>
      </c>
      <c r="B10"/>
      <c r="C10"/>
      <c r="D10"/>
      <c r="E10"/>
      <c r="F10"/>
      <c r="G10"/>
      <c r="H10"/>
      <c r="I10" s="72"/>
      <c r="J10" s="180"/>
      <c r="K10" s="124"/>
      <c r="L10" s="105" t="s">
        <v>87</v>
      </c>
      <c r="M10" s="116"/>
      <c r="N10" s="116"/>
      <c r="O10" s="116"/>
      <c r="P10" s="116"/>
      <c r="Q10" s="116"/>
      <c r="R10" s="116"/>
      <c r="S10" s="116"/>
      <c r="T10" s="116"/>
      <c r="U10" s="116"/>
      <c r="V10" s="116"/>
      <c r="W10" s="116"/>
      <c r="X10" s="116"/>
      <c r="Y10" s="116"/>
      <c r="Z10" s="116"/>
      <c r="AA10" s="86"/>
      <c r="AB10" s="86"/>
    </row>
    <row r="11" spans="1:28" s="1" customFormat="1" ht="13.5" thickTop="1" x14ac:dyDescent="0.2">
      <c r="A11"/>
      <c r="B11"/>
      <c r="C11"/>
      <c r="D11"/>
      <c r="E11"/>
      <c r="F11"/>
      <c r="G11"/>
      <c r="H11"/>
      <c r="I11" s="72"/>
      <c r="J11" s="86"/>
      <c r="K11" s="86"/>
      <c r="L11" s="116" t="s">
        <v>74</v>
      </c>
      <c r="M11" s="116"/>
      <c r="N11" s="116"/>
      <c r="O11" s="116"/>
      <c r="P11" s="116"/>
      <c r="Q11" s="116"/>
      <c r="R11" s="116"/>
      <c r="S11" s="116"/>
      <c r="T11" s="116"/>
      <c r="U11" s="116"/>
      <c r="V11" s="116"/>
      <c r="W11" s="116"/>
      <c r="X11" s="116"/>
      <c r="Y11" s="116"/>
      <c r="Z11" s="116"/>
      <c r="AA11" s="86"/>
      <c r="AB11" s="86"/>
    </row>
    <row r="12" spans="1:28" s="1" customFormat="1" ht="13.5" thickBot="1" x14ac:dyDescent="0.25">
      <c r="A12"/>
      <c r="B12"/>
      <c r="C12"/>
      <c r="D12"/>
      <c r="E12"/>
      <c r="F12"/>
      <c r="G12"/>
      <c r="H12"/>
      <c r="I12" s="72"/>
      <c r="J12" s="86"/>
      <c r="K12" s="86"/>
      <c r="L12" s="116"/>
      <c r="M12" s="116"/>
      <c r="N12" s="116"/>
      <c r="O12" s="116"/>
      <c r="P12" s="116"/>
      <c r="Q12" s="116"/>
      <c r="R12" s="116"/>
      <c r="S12" s="116"/>
      <c r="T12" s="116"/>
      <c r="U12" s="116"/>
      <c r="V12" s="116"/>
      <c r="W12" s="116"/>
      <c r="X12" s="116"/>
      <c r="Y12" s="116"/>
      <c r="Z12" s="116"/>
      <c r="AA12" s="86"/>
      <c r="AB12" s="86"/>
    </row>
    <row r="13" spans="1:28" s="1" customFormat="1" ht="12.75" customHeight="1" thickTop="1" thickBot="1" x14ac:dyDescent="0.25">
      <c r="A13" t="s">
        <v>227</v>
      </c>
      <c r="B13"/>
      <c r="C13"/>
      <c r="D13"/>
      <c r="E13"/>
      <c r="F13"/>
      <c r="G13"/>
      <c r="H13"/>
      <c r="I13" s="72"/>
      <c r="J13" s="180"/>
      <c r="K13" s="124"/>
      <c r="L13" s="105" t="s">
        <v>32</v>
      </c>
      <c r="M13" s="116"/>
      <c r="N13" s="116"/>
      <c r="O13" s="116"/>
      <c r="P13" s="116"/>
      <c r="Q13" s="116"/>
      <c r="R13" s="116"/>
      <c r="S13" s="116"/>
      <c r="T13" s="116"/>
      <c r="U13" s="116"/>
      <c r="V13" s="116"/>
      <c r="W13" s="116"/>
      <c r="X13" s="116"/>
      <c r="Y13" s="116"/>
      <c r="Z13" s="116"/>
      <c r="AA13" s="86"/>
      <c r="AB13" s="86"/>
    </row>
    <row r="14" spans="1:28" s="1" customFormat="1" ht="25.5" customHeight="1" thickTop="1" x14ac:dyDescent="0.2">
      <c r="A14"/>
      <c r="B14"/>
      <c r="C14"/>
      <c r="D14"/>
      <c r="E14"/>
      <c r="F14"/>
      <c r="G14"/>
      <c r="H14"/>
      <c r="I14" s="72"/>
      <c r="J14" s="86"/>
      <c r="K14" s="124"/>
      <c r="L14" s="425" t="s">
        <v>25</v>
      </c>
      <c r="M14" s="425"/>
      <c r="N14" s="425"/>
      <c r="O14" s="425"/>
      <c r="P14" s="425"/>
      <c r="Q14" s="425"/>
      <c r="R14" s="425"/>
      <c r="S14" s="425"/>
      <c r="T14" s="425"/>
      <c r="U14" s="426"/>
      <c r="V14" s="426"/>
      <c r="W14" s="426"/>
      <c r="X14" s="426"/>
      <c r="Y14" s="426"/>
      <c r="Z14" s="426"/>
      <c r="AA14" s="86"/>
      <c r="AB14" s="86"/>
    </row>
    <row r="15" spans="1:28" s="1" customFormat="1" x14ac:dyDescent="0.2">
      <c r="A15"/>
      <c r="B15"/>
      <c r="C15"/>
      <c r="D15"/>
      <c r="E15"/>
      <c r="F15"/>
      <c r="G15"/>
      <c r="H15"/>
      <c r="I15" s="72"/>
      <c r="J15" s="86"/>
      <c r="K15" s="124"/>
      <c r="L15" s="86"/>
      <c r="M15" s="86"/>
      <c r="N15" s="86"/>
      <c r="O15" s="86"/>
      <c r="P15" s="86"/>
      <c r="Q15" s="86"/>
      <c r="R15" s="86"/>
      <c r="S15" s="86"/>
      <c r="T15" s="86"/>
      <c r="U15" s="86"/>
      <c r="V15" s="86"/>
      <c r="W15" s="86"/>
      <c r="X15" s="86"/>
      <c r="Y15" s="86"/>
      <c r="Z15" s="86"/>
      <c r="AA15" s="86"/>
      <c r="AB15" s="86"/>
    </row>
    <row r="16" spans="1:28" s="1" customFormat="1" x14ac:dyDescent="0.2">
      <c r="A16"/>
      <c r="B16"/>
      <c r="C16"/>
      <c r="D16"/>
      <c r="E16"/>
      <c r="F16"/>
      <c r="G16"/>
      <c r="H16"/>
      <c r="I16" s="179" t="s">
        <v>18</v>
      </c>
      <c r="J16" s="74" t="s">
        <v>55</v>
      </c>
      <c r="K16" s="124"/>
      <c r="L16" s="86"/>
      <c r="M16" s="86"/>
      <c r="N16" s="86"/>
      <c r="O16" s="86"/>
      <c r="P16" s="86"/>
      <c r="Q16" s="86"/>
      <c r="R16" s="86"/>
      <c r="S16" s="86"/>
      <c r="T16" s="86"/>
      <c r="U16" s="86"/>
      <c r="V16" s="86"/>
      <c r="W16" s="86"/>
      <c r="X16" s="86"/>
      <c r="Y16" s="86"/>
      <c r="Z16" s="86"/>
      <c r="AA16" s="86"/>
      <c r="AB16" s="86"/>
    </row>
    <row r="17" spans="1:28" s="1" customFormat="1" x14ac:dyDescent="0.2">
      <c r="A17"/>
      <c r="B17"/>
      <c r="C17"/>
      <c r="D17"/>
      <c r="E17"/>
      <c r="F17"/>
      <c r="G17"/>
      <c r="H17"/>
      <c r="I17" s="179"/>
      <c r="J17" s="73" t="s">
        <v>604</v>
      </c>
      <c r="K17" s="124"/>
      <c r="L17" s="86"/>
      <c r="M17" s="86"/>
      <c r="N17" s="86"/>
      <c r="O17" s="86"/>
      <c r="P17" s="86"/>
      <c r="Q17" s="86"/>
      <c r="R17" s="86"/>
      <c r="S17" s="86"/>
      <c r="T17" s="86"/>
      <c r="U17" s="86"/>
      <c r="V17" s="86"/>
      <c r="W17" s="86"/>
      <c r="X17" s="86"/>
      <c r="Y17" s="86"/>
      <c r="Z17" s="86"/>
      <c r="AA17" s="86"/>
      <c r="AB17" s="86"/>
    </row>
    <row r="18" spans="1:28" s="1" customFormat="1" x14ac:dyDescent="0.2">
      <c r="A18"/>
      <c r="B18"/>
      <c r="C18"/>
      <c r="D18"/>
      <c r="E18"/>
      <c r="F18"/>
      <c r="G18"/>
      <c r="H18"/>
      <c r="I18" s="179"/>
      <c r="J18" s="86" t="s">
        <v>85</v>
      </c>
      <c r="K18" s="124"/>
      <c r="L18" s="86"/>
      <c r="M18" s="86"/>
      <c r="N18" s="86"/>
      <c r="O18" s="86"/>
      <c r="P18" s="86"/>
      <c r="Q18" s="86"/>
      <c r="R18" s="86"/>
      <c r="S18" s="86"/>
      <c r="T18" s="86"/>
      <c r="U18" s="86"/>
      <c r="V18" s="86"/>
      <c r="W18" s="86"/>
      <c r="X18" s="86"/>
      <c r="Y18" s="86"/>
      <c r="Z18" s="86"/>
      <c r="AA18" s="86"/>
      <c r="AB18" s="86"/>
    </row>
    <row r="19" spans="1:28" s="1" customFormat="1" x14ac:dyDescent="0.2">
      <c r="A19"/>
      <c r="B19"/>
      <c r="C19"/>
      <c r="D19"/>
      <c r="E19"/>
      <c r="F19"/>
      <c r="G19"/>
      <c r="H19"/>
      <c r="I19" s="179"/>
      <c r="J19" s="86" t="s">
        <v>86</v>
      </c>
      <c r="K19" s="124"/>
      <c r="L19" s="86"/>
      <c r="M19" s="86"/>
      <c r="N19" s="86"/>
      <c r="O19" s="86"/>
      <c r="P19" s="86"/>
      <c r="Q19" s="86"/>
      <c r="R19" s="86"/>
      <c r="S19" s="86"/>
      <c r="T19" s="86"/>
      <c r="U19" s="86"/>
      <c r="V19" s="86"/>
      <c r="W19" s="86"/>
      <c r="X19" s="86"/>
      <c r="Y19" s="86"/>
      <c r="Z19" s="86"/>
      <c r="AA19" s="86"/>
      <c r="AB19" s="86"/>
    </row>
    <row r="20" spans="1:28" s="1" customFormat="1" x14ac:dyDescent="0.2">
      <c r="A20"/>
      <c r="B20"/>
      <c r="C20"/>
      <c r="D20"/>
      <c r="E20"/>
      <c r="F20"/>
      <c r="G20"/>
      <c r="H20"/>
      <c r="I20" s="179"/>
      <c r="J20" s="73" t="s">
        <v>24</v>
      </c>
      <c r="K20" s="124"/>
      <c r="L20" s="86"/>
      <c r="M20" s="86"/>
      <c r="N20" s="86"/>
      <c r="O20" s="86"/>
      <c r="P20" s="86"/>
      <c r="Q20" s="86"/>
      <c r="R20" s="86"/>
      <c r="S20" s="86"/>
      <c r="T20" s="86"/>
      <c r="U20" s="86"/>
      <c r="V20" s="86"/>
      <c r="W20" s="86"/>
      <c r="X20" s="86"/>
      <c r="Y20" s="86"/>
      <c r="Z20" s="86"/>
      <c r="AA20" s="86"/>
      <c r="AB20" s="86"/>
    </row>
    <row r="21" spans="1:28" s="1" customFormat="1" ht="13.5" thickBot="1" x14ac:dyDescent="0.25">
      <c r="A21"/>
      <c r="B21"/>
      <c r="C21"/>
      <c r="D21"/>
      <c r="E21"/>
      <c r="F21"/>
      <c r="G21"/>
      <c r="H21"/>
      <c r="I21" s="72"/>
      <c r="J21" s="86"/>
      <c r="K21" s="124"/>
      <c r="L21" s="86"/>
      <c r="M21" s="86"/>
      <c r="N21" s="86"/>
      <c r="O21" s="86"/>
      <c r="P21" s="86"/>
      <c r="Q21" s="86"/>
      <c r="R21" s="86"/>
      <c r="S21" s="86"/>
      <c r="T21" s="86"/>
      <c r="U21" s="86"/>
      <c r="V21" s="86"/>
      <c r="W21" s="86"/>
      <c r="X21" s="86"/>
      <c r="Y21" s="86"/>
      <c r="Z21" s="86"/>
      <c r="AA21" s="86"/>
      <c r="AB21" s="86"/>
    </row>
    <row r="22" spans="1:28" s="1" customFormat="1" ht="12.75" customHeight="1" thickTop="1" thickBot="1" x14ac:dyDescent="0.25">
      <c r="A22" t="s">
        <v>228</v>
      </c>
      <c r="B22"/>
      <c r="C22"/>
      <c r="D22"/>
      <c r="E22"/>
      <c r="F22"/>
      <c r="G22"/>
      <c r="H22"/>
      <c r="I22" s="72"/>
      <c r="J22" s="180"/>
      <c r="K22" s="124"/>
      <c r="L22" s="105" t="s">
        <v>314</v>
      </c>
      <c r="M22" s="116"/>
      <c r="N22" s="116"/>
      <c r="O22" s="116"/>
      <c r="P22" s="116"/>
      <c r="Q22" s="116"/>
      <c r="R22" s="116"/>
      <c r="S22" s="116"/>
      <c r="T22" s="116"/>
      <c r="U22" s="116"/>
      <c r="V22" s="116"/>
      <c r="W22" s="116"/>
      <c r="X22" s="116"/>
      <c r="Y22" s="116"/>
      <c r="Z22" s="116"/>
      <c r="AA22" s="86"/>
      <c r="AB22" s="86"/>
    </row>
    <row r="23" spans="1:28" s="1" customFormat="1" ht="13.5" thickTop="1" x14ac:dyDescent="0.2">
      <c r="A23"/>
      <c r="B23"/>
      <c r="C23"/>
      <c r="D23"/>
      <c r="E23"/>
      <c r="F23"/>
      <c r="G23"/>
      <c r="H23"/>
      <c r="I23" s="72"/>
      <c r="J23" s="86"/>
      <c r="K23" s="124"/>
      <c r="L23" s="105" t="s">
        <v>734</v>
      </c>
      <c r="M23" s="151"/>
      <c r="N23" s="151"/>
      <c r="O23" s="151"/>
      <c r="P23" s="151"/>
      <c r="Q23" s="151"/>
      <c r="R23" s="151"/>
      <c r="S23" s="151"/>
      <c r="T23" s="151"/>
      <c r="U23" s="151"/>
      <c r="V23" s="151"/>
      <c r="W23" s="151"/>
      <c r="X23" s="151"/>
      <c r="Y23" s="151"/>
      <c r="Z23" s="151"/>
      <c r="AA23" s="86"/>
      <c r="AB23" s="86"/>
    </row>
    <row r="24" spans="1:28" s="1" customFormat="1" ht="13.5" thickBot="1" x14ac:dyDescent="0.25">
      <c r="A24"/>
      <c r="B24"/>
      <c r="C24"/>
      <c r="D24"/>
      <c r="E24"/>
      <c r="F24"/>
      <c r="G24"/>
      <c r="H24"/>
      <c r="I24" s="72"/>
      <c r="J24" s="86"/>
      <c r="K24" s="124"/>
      <c r="L24" s="116"/>
      <c r="M24" s="116"/>
      <c r="N24" s="116"/>
      <c r="O24" s="116"/>
      <c r="P24" s="116"/>
      <c r="Q24" s="116"/>
      <c r="R24" s="116"/>
      <c r="S24" s="116"/>
      <c r="T24" s="116"/>
      <c r="U24" s="116"/>
      <c r="V24" s="116"/>
      <c r="W24" s="116"/>
      <c r="X24" s="116"/>
      <c r="Y24" s="116"/>
      <c r="Z24" s="116"/>
      <c r="AA24" s="86"/>
      <c r="AB24" s="86"/>
    </row>
    <row r="25" spans="1:28" s="1" customFormat="1" ht="12.75" customHeight="1" thickTop="1" thickBot="1" x14ac:dyDescent="0.25">
      <c r="A25" t="s">
        <v>229</v>
      </c>
      <c r="B25"/>
      <c r="C25"/>
      <c r="D25"/>
      <c r="E25"/>
      <c r="F25"/>
      <c r="G25"/>
      <c r="H25"/>
      <c r="I25" s="72"/>
      <c r="J25" s="180"/>
      <c r="K25" s="124"/>
      <c r="L25" s="105" t="s">
        <v>315</v>
      </c>
      <c r="M25" s="116"/>
      <c r="N25" s="116"/>
      <c r="O25" s="116"/>
      <c r="P25" s="116"/>
      <c r="Q25" s="116"/>
      <c r="R25" s="116"/>
      <c r="S25" s="116"/>
      <c r="T25" s="116"/>
      <c r="U25" s="116"/>
      <c r="V25" s="116"/>
      <c r="W25" s="116"/>
      <c r="X25" s="116"/>
      <c r="Y25" s="116"/>
      <c r="Z25" s="116"/>
      <c r="AA25" s="86"/>
      <c r="AB25" s="86"/>
    </row>
    <row r="26" spans="1:28" s="1" customFormat="1" ht="13.5" thickTop="1" x14ac:dyDescent="0.2">
      <c r="A26"/>
      <c r="B26"/>
      <c r="C26"/>
      <c r="D26"/>
      <c r="E26"/>
      <c r="F26"/>
      <c r="G26"/>
      <c r="H26"/>
      <c r="I26" s="72"/>
      <c r="J26" s="86"/>
      <c r="K26" s="124"/>
      <c r="L26" s="105" t="s">
        <v>735</v>
      </c>
      <c r="M26" s="151"/>
      <c r="N26" s="151"/>
      <c r="O26" s="151"/>
      <c r="P26" s="151"/>
      <c r="Q26" s="151"/>
      <c r="R26" s="151"/>
      <c r="S26" s="151"/>
      <c r="T26" s="151"/>
      <c r="U26" s="151"/>
      <c r="V26" s="151"/>
      <c r="W26" s="151"/>
      <c r="X26" s="151"/>
      <c r="Y26" s="151"/>
      <c r="Z26" s="151"/>
      <c r="AA26" s="86"/>
      <c r="AB26" s="86"/>
    </row>
    <row r="27" spans="1:28" s="1" customFormat="1" ht="13.5" thickBot="1" x14ac:dyDescent="0.25">
      <c r="A27"/>
      <c r="B27"/>
      <c r="C27"/>
      <c r="D27"/>
      <c r="E27"/>
      <c r="F27"/>
      <c r="G27"/>
      <c r="H27"/>
      <c r="I27" s="72"/>
      <c r="J27" s="86"/>
      <c r="K27" s="124"/>
      <c r="L27" s="116"/>
      <c r="M27" s="116"/>
      <c r="N27" s="116"/>
      <c r="O27" s="116"/>
      <c r="P27" s="116"/>
      <c r="Q27" s="116"/>
      <c r="R27" s="116"/>
      <c r="S27" s="116"/>
      <c r="T27" s="116"/>
      <c r="U27" s="116"/>
      <c r="V27" s="116"/>
      <c r="W27" s="116"/>
      <c r="X27" s="116"/>
      <c r="Y27" s="116"/>
      <c r="Z27" s="116"/>
      <c r="AA27" s="86"/>
      <c r="AB27" s="86"/>
    </row>
    <row r="28" spans="1:28" s="1" customFormat="1" ht="12.75" customHeight="1" thickTop="1" thickBot="1" x14ac:dyDescent="0.25">
      <c r="A28" t="s">
        <v>230</v>
      </c>
      <c r="B28"/>
      <c r="C28"/>
      <c r="D28"/>
      <c r="E28"/>
      <c r="F28"/>
      <c r="G28"/>
      <c r="H28"/>
      <c r="I28" s="72"/>
      <c r="J28" s="180"/>
      <c r="K28" s="124"/>
      <c r="L28" s="105" t="s">
        <v>316</v>
      </c>
      <c r="M28" s="116"/>
      <c r="N28" s="116"/>
      <c r="O28" s="116"/>
      <c r="P28" s="116"/>
      <c r="Q28" s="116"/>
      <c r="R28" s="116"/>
      <c r="S28" s="116"/>
      <c r="T28" s="116"/>
      <c r="U28" s="116"/>
      <c r="V28" s="116"/>
      <c r="W28" s="116"/>
      <c r="X28" s="116"/>
      <c r="Y28" s="116"/>
      <c r="Z28" s="116"/>
      <c r="AA28" s="86"/>
      <c r="AB28" s="86"/>
    </row>
    <row r="29" spans="1:28" s="1" customFormat="1" ht="13.5" customHeight="1" thickTop="1" x14ac:dyDescent="0.2">
      <c r="A29"/>
      <c r="B29"/>
      <c r="C29"/>
      <c r="D29"/>
      <c r="E29"/>
      <c r="F29"/>
      <c r="G29"/>
      <c r="H29"/>
      <c r="I29" s="72"/>
      <c r="J29" s="86"/>
      <c r="K29" s="124"/>
      <c r="L29" s="105" t="s">
        <v>736</v>
      </c>
      <c r="M29" s="151"/>
      <c r="N29" s="151"/>
      <c r="O29" s="151"/>
      <c r="P29" s="151"/>
      <c r="Q29" s="151"/>
      <c r="R29" s="151"/>
      <c r="S29" s="151"/>
      <c r="T29" s="151"/>
      <c r="U29" s="151"/>
      <c r="V29" s="151"/>
      <c r="W29" s="151"/>
      <c r="X29" s="151"/>
      <c r="Y29" s="151"/>
      <c r="Z29" s="151"/>
      <c r="AA29" s="86"/>
      <c r="AB29" s="86"/>
    </row>
    <row r="30" spans="1:28" s="1" customFormat="1" ht="13.5" thickBot="1" x14ac:dyDescent="0.25">
      <c r="A30"/>
      <c r="B30"/>
      <c r="C30"/>
      <c r="D30"/>
      <c r="E30"/>
      <c r="F30"/>
      <c r="G30"/>
      <c r="H30"/>
      <c r="I30" s="72"/>
      <c r="J30" s="86"/>
      <c r="K30" s="124"/>
      <c r="L30" s="116"/>
      <c r="M30" s="116"/>
      <c r="N30" s="116"/>
      <c r="O30" s="116"/>
      <c r="P30" s="116"/>
      <c r="Q30" s="116"/>
      <c r="R30" s="116"/>
      <c r="S30" s="116"/>
      <c r="T30" s="116"/>
      <c r="U30" s="116"/>
      <c r="V30" s="116"/>
      <c r="W30" s="116"/>
      <c r="X30" s="116"/>
      <c r="Y30" s="116"/>
      <c r="Z30" s="116"/>
      <c r="AA30" s="86"/>
      <c r="AB30" s="86"/>
    </row>
    <row r="31" spans="1:28" s="1" customFormat="1" ht="12.75" customHeight="1" thickTop="1" thickBot="1" x14ac:dyDescent="0.25">
      <c r="A31" t="s">
        <v>231</v>
      </c>
      <c r="B31"/>
      <c r="C31"/>
      <c r="D31"/>
      <c r="E31"/>
      <c r="F31"/>
      <c r="G31"/>
      <c r="H31"/>
      <c r="I31" s="72"/>
      <c r="J31" s="180"/>
      <c r="K31" s="124"/>
      <c r="L31" s="105" t="s">
        <v>317</v>
      </c>
      <c r="M31" s="116"/>
      <c r="N31" s="116"/>
      <c r="O31" s="116"/>
      <c r="P31" s="116"/>
      <c r="Q31" s="116"/>
      <c r="R31" s="116"/>
      <c r="S31" s="116"/>
      <c r="T31" s="116"/>
      <c r="U31" s="116"/>
      <c r="V31" s="116"/>
      <c r="W31" s="116"/>
      <c r="X31" s="116"/>
      <c r="Y31" s="116"/>
      <c r="Z31" s="116"/>
      <c r="AA31" s="86"/>
      <c r="AB31" s="86"/>
    </row>
    <row r="32" spans="1:28" s="1" customFormat="1" ht="13.5" customHeight="1" thickTop="1" x14ac:dyDescent="0.2">
      <c r="A32"/>
      <c r="B32"/>
      <c r="C32"/>
      <c r="D32"/>
      <c r="E32"/>
      <c r="F32"/>
      <c r="G32"/>
      <c r="H32"/>
      <c r="I32" s="72"/>
      <c r="J32" s="86"/>
      <c r="K32" s="124"/>
      <c r="L32" s="105" t="s">
        <v>737</v>
      </c>
      <c r="M32" s="151"/>
      <c r="N32" s="151"/>
      <c r="O32" s="151"/>
      <c r="P32" s="151"/>
      <c r="Q32" s="151"/>
      <c r="R32" s="151"/>
      <c r="S32" s="151"/>
      <c r="T32" s="151"/>
      <c r="U32" s="151"/>
      <c r="V32" s="151"/>
      <c r="W32" s="151"/>
      <c r="X32" s="151"/>
      <c r="Y32" s="151"/>
      <c r="Z32" s="151"/>
      <c r="AA32" s="86"/>
      <c r="AB32" s="86"/>
    </row>
    <row r="33" spans="1:28" s="1" customFormat="1" x14ac:dyDescent="0.2">
      <c r="A33"/>
      <c r="B33"/>
      <c r="C33"/>
      <c r="D33"/>
      <c r="E33"/>
      <c r="F33"/>
      <c r="G33"/>
      <c r="H33"/>
      <c r="I33" s="72"/>
      <c r="J33" s="86"/>
      <c r="K33" s="86"/>
      <c r="L33" s="86"/>
      <c r="M33" s="86"/>
      <c r="N33" s="86"/>
      <c r="O33" s="86"/>
      <c r="P33" s="86"/>
      <c r="Q33" s="86"/>
      <c r="R33" s="86"/>
      <c r="S33" s="86"/>
      <c r="T33" s="86"/>
      <c r="U33" s="86"/>
      <c r="V33" s="86"/>
      <c r="W33" s="86"/>
      <c r="X33" s="86"/>
      <c r="Y33" s="86"/>
      <c r="Z33" s="86"/>
      <c r="AA33" s="86"/>
      <c r="AB33" s="86"/>
    </row>
    <row r="34" spans="1:28" s="1" customFormat="1" x14ac:dyDescent="0.2">
      <c r="A34"/>
      <c r="B34"/>
      <c r="C34"/>
      <c r="D34"/>
      <c r="E34"/>
      <c r="F34"/>
      <c r="G34"/>
      <c r="H34"/>
      <c r="I34" s="72"/>
      <c r="J34" s="86"/>
      <c r="K34" s="86"/>
      <c r="L34" s="86"/>
      <c r="M34" s="86"/>
      <c r="N34" s="86"/>
      <c r="O34" s="86"/>
      <c r="P34" s="86"/>
      <c r="Q34" s="86"/>
      <c r="R34" s="86"/>
      <c r="S34" s="86"/>
      <c r="T34" s="86"/>
      <c r="U34" s="86"/>
      <c r="V34" s="86"/>
      <c r="W34" s="86"/>
      <c r="X34" s="86"/>
      <c r="Y34" s="86"/>
      <c r="Z34" s="86"/>
      <c r="AA34" s="86"/>
      <c r="AB34" s="86"/>
    </row>
    <row r="35" spans="1:28" s="1" customFormat="1" x14ac:dyDescent="0.2">
      <c r="A35"/>
      <c r="B35"/>
      <c r="C35"/>
      <c r="D35"/>
      <c r="E35"/>
      <c r="F35"/>
      <c r="G35"/>
      <c r="H35"/>
      <c r="I35" s="72"/>
      <c r="J35" s="86"/>
      <c r="K35" s="86"/>
      <c r="L35" s="86"/>
      <c r="M35" s="86"/>
      <c r="N35" s="86"/>
      <c r="O35" s="86"/>
      <c r="P35" s="86"/>
      <c r="Q35" s="86"/>
      <c r="R35" s="86"/>
      <c r="S35" s="86"/>
      <c r="T35" s="86"/>
      <c r="U35" s="86"/>
      <c r="V35" s="86"/>
      <c r="W35" s="86"/>
      <c r="X35" s="86"/>
      <c r="Y35" s="86"/>
      <c r="Z35" s="86"/>
      <c r="AA35" s="86"/>
      <c r="AB35" s="86"/>
    </row>
    <row r="36" spans="1:28" s="1" customFormat="1" x14ac:dyDescent="0.2">
      <c r="A36"/>
      <c r="B36"/>
      <c r="C36"/>
      <c r="D36"/>
      <c r="E36"/>
      <c r="F36"/>
      <c r="G36"/>
      <c r="H36"/>
      <c r="I36" s="72"/>
      <c r="J36" s="86"/>
      <c r="K36" s="86"/>
      <c r="L36" s="86"/>
      <c r="M36" s="86"/>
      <c r="N36" s="86"/>
      <c r="O36" s="86"/>
      <c r="P36" s="86"/>
      <c r="Q36" s="86"/>
      <c r="R36" s="86"/>
      <c r="S36" s="86"/>
      <c r="T36" s="86"/>
      <c r="U36" s="86"/>
      <c r="V36" s="86"/>
      <c r="W36" s="86"/>
      <c r="X36" s="86"/>
      <c r="Y36" s="86"/>
      <c r="Z36" s="86"/>
      <c r="AA36" s="86"/>
      <c r="AB36" s="86"/>
    </row>
    <row r="37" spans="1:28" s="1" customFormat="1" x14ac:dyDescent="0.2">
      <c r="A37"/>
      <c r="B37"/>
      <c r="C37"/>
      <c r="D37"/>
      <c r="E37"/>
      <c r="F37"/>
      <c r="G37"/>
      <c r="H37"/>
      <c r="I37" s="125" t="s">
        <v>502</v>
      </c>
      <c r="J37" s="124"/>
      <c r="K37" s="124"/>
      <c r="L37" s="124"/>
      <c r="M37" s="124"/>
      <c r="N37" s="124"/>
      <c r="O37" s="124"/>
      <c r="P37" s="124"/>
      <c r="Q37" s="124"/>
      <c r="R37" s="124"/>
      <c r="S37" s="124"/>
      <c r="T37" s="124"/>
      <c r="U37" s="124"/>
      <c r="V37" s="124"/>
      <c r="W37" s="168" t="s">
        <v>84</v>
      </c>
      <c r="X37" s="152"/>
      <c r="Y37" s="152"/>
      <c r="Z37" s="152"/>
      <c r="AA37" s="86"/>
      <c r="AB37" s="124"/>
    </row>
    <row r="38" spans="1:28" s="1" customFormat="1" ht="7.5" customHeight="1" x14ac:dyDescent="0.2">
      <c r="A38"/>
      <c r="B38"/>
      <c r="C38"/>
      <c r="D38"/>
      <c r="E38"/>
      <c r="F38"/>
      <c r="G38"/>
      <c r="H38"/>
      <c r="I38" s="125"/>
      <c r="J38" s="124"/>
      <c r="K38" s="124"/>
      <c r="L38" s="124"/>
      <c r="M38" s="124"/>
      <c r="N38" s="124"/>
      <c r="O38" s="124"/>
      <c r="P38" s="124"/>
      <c r="Q38" s="124"/>
      <c r="R38" s="124"/>
      <c r="S38" s="124"/>
      <c r="T38" s="124"/>
      <c r="U38" s="124"/>
      <c r="V38" s="124"/>
      <c r="W38" s="168"/>
      <c r="X38" s="152"/>
      <c r="Y38" s="152"/>
      <c r="Z38" s="152"/>
      <c r="AA38" s="86"/>
      <c r="AB38" s="124"/>
    </row>
  </sheetData>
  <sheetProtection algorithmName="SHA-1" hashValue="t8+sZRE+20YJ1nk+zreTthXmO7k=" saltValue="EqHhtbLFdmVi2/8fByW9NQ==" spinCount="100000" sheet="1" objects="1" scenarios="1"/>
  <mergeCells count="2">
    <mergeCell ref="L8:Z8"/>
    <mergeCell ref="L14:Z14"/>
  </mergeCells>
  <phoneticPr fontId="0" type="noConversion"/>
  <dataValidations count="1">
    <dataValidation type="list" allowBlank="1" showInputMessage="1" showErrorMessage="1" error="Please select or enter an &quot;x&quot; to mark this box." sqref="J7 J10 J13 J22 J28 J31 J25" xr:uid="{1CD90CB5-E58C-4203-AC18-B688FA227DEE}">
      <formula1>"x,"</formula1>
    </dataValidation>
  </dataValidations>
  <hyperlinks>
    <hyperlink ref="W37" r:id="rId1" xr:uid="{00000000-0004-0000-0200-000000000000}"/>
  </hyperlinks>
  <printOptions horizontalCentered="1"/>
  <pageMargins left="0.75" right="0.75" top="0.5" bottom="0.73" header="0.5" footer="0.5"/>
  <pageSetup scale="89" fitToHeight="0" orientation="portrait" r:id="rId2"/>
  <headerFooter alignWithMargins="0">
    <oddFooter>&amp;L&amp;"Times New Roman,Regular"&amp;A
Date Printed: &amp;D&amp;C&amp;"Times New Roman,Regular"Page &amp;P of &amp;N&amp;R&amp;"Times New Roman,Regular"PricewaterhouseCoopers LLP]</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3" tint="0.39997558519241921"/>
    <pageSetUpPr fitToPage="1"/>
  </sheetPr>
  <dimension ref="A1:AJ92"/>
  <sheetViews>
    <sheetView zoomScaleNormal="100" workbookViewId="0">
      <pane ySplit="3" topLeftCell="A4" activePane="bottomLeft" state="frozenSplit"/>
      <selection activeCell="A24" sqref="A24"/>
      <selection pane="bottomLeft" activeCell="Q11" sqref="Q11"/>
    </sheetView>
  </sheetViews>
  <sheetFormatPr defaultColWidth="0" defaultRowHeight="12.75" zeroHeight="1" x14ac:dyDescent="0.2"/>
  <cols>
    <col min="1" max="1" width="12.85546875" hidden="1" customWidth="1"/>
    <col min="2" max="4" width="11.140625" hidden="1" customWidth="1"/>
    <col min="5" max="7" width="10.85546875" hidden="1" customWidth="1"/>
    <col min="8" max="8" width="9.140625" hidden="1" customWidth="1"/>
    <col min="9" max="9" width="3.85546875" customWidth="1"/>
    <col min="10" max="10" width="4.140625" customWidth="1"/>
    <col min="11" max="11" width="25.7109375" customWidth="1"/>
    <col min="12" max="12" width="1.42578125" customWidth="1"/>
    <col min="13" max="13" width="10.7109375" customWidth="1"/>
    <col min="14" max="14" width="3.5703125" customWidth="1"/>
    <col min="15" max="15" width="1.140625" customWidth="1"/>
    <col min="16" max="16" width="1.5703125" customWidth="1"/>
    <col min="17" max="17" width="10.7109375" customWidth="1"/>
    <col min="18" max="18" width="3.5703125" customWidth="1"/>
    <col min="19" max="19" width="1.140625" customWidth="1"/>
    <col min="20" max="20" width="1.5703125" customWidth="1"/>
    <col min="21" max="21" width="10.7109375" customWidth="1"/>
    <col min="22" max="22" width="3.42578125" customWidth="1"/>
    <col min="23" max="23" width="1.140625" customWidth="1"/>
    <col min="24" max="24" width="1.5703125" customWidth="1"/>
    <col min="25" max="25" width="10.7109375" customWidth="1"/>
    <col min="26" max="26" width="3.5703125" customWidth="1"/>
    <col min="27" max="27" width="1.140625" customWidth="1"/>
    <col min="28" max="28" width="1.5703125" customWidth="1"/>
    <col min="29" max="29" width="10.7109375" customWidth="1"/>
    <col min="30" max="30" width="3.5703125" customWidth="1"/>
    <col min="31" max="31" width="1.140625" customWidth="1"/>
    <col min="32" max="32" width="1.5703125" customWidth="1"/>
    <col min="33" max="33" width="10.7109375" customWidth="1"/>
    <col min="34" max="34" width="3.5703125" customWidth="1"/>
    <col min="35" max="35" width="1.140625" customWidth="1"/>
    <col min="36" max="36" width="2.42578125" customWidth="1"/>
    <col min="37" max="16384" width="9.140625" hidden="1"/>
  </cols>
  <sheetData>
    <row r="1" spans="1:36" x14ac:dyDescent="0.2">
      <c r="I1" s="172" t="s">
        <v>729</v>
      </c>
      <c r="J1" s="172"/>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row>
    <row r="2" spans="1:36" x14ac:dyDescent="0.2">
      <c r="I2" s="72"/>
      <c r="J2" s="72"/>
      <c r="K2" s="86"/>
      <c r="L2" s="86"/>
      <c r="M2" s="86"/>
      <c r="N2" s="86"/>
      <c r="O2" s="86"/>
      <c r="P2" s="86"/>
      <c r="Q2" s="86"/>
      <c r="R2" s="86"/>
      <c r="S2" s="86"/>
      <c r="T2" s="86"/>
      <c r="U2" s="86"/>
      <c r="V2" s="86"/>
      <c r="W2" s="86"/>
      <c r="X2" s="86"/>
      <c r="Y2" s="86"/>
      <c r="Z2" s="86"/>
      <c r="AA2" s="86"/>
      <c r="AB2" s="414"/>
      <c r="AC2" s="414"/>
      <c r="AD2" s="414"/>
      <c r="AE2" s="414"/>
      <c r="AF2" s="86"/>
      <c r="AG2" s="86"/>
      <c r="AH2" s="86"/>
      <c r="AI2" s="86"/>
      <c r="AJ2" s="86"/>
    </row>
    <row r="3" spans="1:36" ht="18.75" customHeight="1" x14ac:dyDescent="0.2">
      <c r="I3" s="313" t="s">
        <v>120</v>
      </c>
      <c r="J3" s="314"/>
      <c r="K3" s="314"/>
      <c r="L3" s="314"/>
      <c r="M3" s="314"/>
      <c r="N3" s="315"/>
      <c r="O3" s="315"/>
      <c r="P3" s="315"/>
      <c r="Q3" s="315"/>
      <c r="R3" s="315"/>
      <c r="S3" s="315"/>
      <c r="T3" s="315"/>
      <c r="U3" s="315"/>
      <c r="V3" s="315"/>
      <c r="W3" s="315"/>
      <c r="X3" s="315"/>
      <c r="Y3" s="315"/>
      <c r="Z3" s="315"/>
      <c r="AA3" s="315"/>
      <c r="AB3" s="315"/>
      <c r="AC3" s="315"/>
      <c r="AD3" s="315"/>
      <c r="AE3" s="315"/>
      <c r="AF3" s="315"/>
      <c r="AG3" s="315"/>
      <c r="AH3" s="315"/>
      <c r="AI3" s="315"/>
      <c r="AJ3" s="315"/>
    </row>
    <row r="4" spans="1:36" x14ac:dyDescent="0.2">
      <c r="I4" s="73" t="s">
        <v>301</v>
      </c>
      <c r="J4" s="72"/>
      <c r="K4" s="86"/>
      <c r="L4" s="86"/>
      <c r="M4" s="86"/>
      <c r="N4" s="86"/>
      <c r="O4" s="86"/>
      <c r="P4" s="86"/>
      <c r="Q4" s="86"/>
      <c r="R4" s="86"/>
      <c r="S4" s="86"/>
      <c r="T4" s="86"/>
      <c r="U4" s="86"/>
      <c r="V4" s="86"/>
      <c r="W4" s="86"/>
      <c r="X4" s="86"/>
      <c r="Y4" s="86"/>
      <c r="Z4" s="86"/>
      <c r="AA4" s="86"/>
      <c r="AB4" s="414"/>
      <c r="AC4" s="414"/>
      <c r="AD4" s="414"/>
      <c r="AE4" s="414"/>
      <c r="AF4" s="86"/>
      <c r="AG4" s="86"/>
      <c r="AH4" s="86"/>
      <c r="AI4" s="86"/>
      <c r="AJ4" s="86"/>
    </row>
    <row r="5" spans="1:36" x14ac:dyDescent="0.2">
      <c r="I5" s="73" t="s">
        <v>748</v>
      </c>
      <c r="J5" s="72"/>
      <c r="K5" s="86"/>
      <c r="L5" s="86"/>
      <c r="M5" s="86"/>
      <c r="N5" s="86"/>
      <c r="O5" s="86"/>
      <c r="P5" s="86"/>
      <c r="Q5" s="86"/>
      <c r="R5" s="86"/>
      <c r="S5" s="86"/>
      <c r="T5" s="86"/>
      <c r="U5" s="420"/>
      <c r="V5" s="420"/>
      <c r="W5" s="420"/>
      <c r="X5" s="420"/>
      <c r="Y5" s="420"/>
      <c r="Z5" s="420"/>
      <c r="AA5" s="420"/>
      <c r="AB5" s="420"/>
      <c r="AC5" s="420"/>
      <c r="AD5" s="414"/>
      <c r="AE5" s="414"/>
      <c r="AF5" s="86"/>
      <c r="AG5" s="86"/>
      <c r="AH5" s="86"/>
      <c r="AI5" s="86"/>
      <c r="AJ5" s="86"/>
    </row>
    <row r="6" spans="1:36" ht="4.5" customHeight="1" x14ac:dyDescent="0.2">
      <c r="I6" s="86"/>
      <c r="J6" s="72"/>
      <c r="K6" s="86"/>
      <c r="L6" s="86"/>
      <c r="M6" s="86"/>
      <c r="N6" s="86"/>
      <c r="O6" s="86"/>
      <c r="P6" s="86"/>
      <c r="Q6" s="86"/>
      <c r="R6" s="86"/>
      <c r="S6" s="86"/>
      <c r="T6" s="86"/>
      <c r="U6" s="86"/>
      <c r="V6" s="86"/>
      <c r="W6" s="86"/>
      <c r="X6" s="86"/>
      <c r="Y6" s="86"/>
      <c r="Z6" s="86"/>
      <c r="AA6" s="86"/>
      <c r="AB6" s="414"/>
      <c r="AC6" s="414"/>
      <c r="AD6" s="414"/>
      <c r="AE6" s="414"/>
      <c r="AF6" s="86"/>
      <c r="AG6" s="86"/>
      <c r="AH6" s="86"/>
      <c r="AI6" s="86"/>
      <c r="AJ6" s="86"/>
    </row>
    <row r="7" spans="1:36" x14ac:dyDescent="0.2">
      <c r="I7" s="179" t="s">
        <v>20</v>
      </c>
      <c r="J7" s="74" t="s">
        <v>288</v>
      </c>
      <c r="K7" s="74"/>
      <c r="L7" s="86"/>
      <c r="M7" s="86"/>
      <c r="N7" s="86"/>
      <c r="O7" s="74"/>
      <c r="P7" s="86"/>
      <c r="Q7" s="86"/>
      <c r="R7" s="86"/>
      <c r="S7" s="74"/>
      <c r="T7" s="86"/>
      <c r="U7" s="86"/>
      <c r="V7" s="86"/>
      <c r="W7" s="74"/>
      <c r="X7" s="86"/>
      <c r="Y7" s="86"/>
      <c r="Z7" s="86"/>
      <c r="AA7" s="74"/>
      <c r="AB7" s="414"/>
      <c r="AC7" s="414"/>
      <c r="AD7" s="414"/>
      <c r="AE7" s="414"/>
      <c r="AF7" s="86"/>
      <c r="AG7" s="86"/>
      <c r="AH7" s="86"/>
      <c r="AI7" s="86"/>
      <c r="AJ7" s="86"/>
    </row>
    <row r="8" spans="1:36" ht="40.5" customHeight="1" x14ac:dyDescent="0.2">
      <c r="I8" s="72"/>
      <c r="J8" s="427" t="s">
        <v>294</v>
      </c>
      <c r="K8" s="427"/>
      <c r="L8" s="427"/>
      <c r="M8" s="427"/>
      <c r="N8" s="427"/>
      <c r="O8" s="427"/>
      <c r="P8" s="427"/>
      <c r="Q8" s="427"/>
      <c r="R8" s="427"/>
      <c r="S8" s="427"/>
      <c r="T8" s="427"/>
      <c r="U8" s="427"/>
      <c r="V8" s="427"/>
      <c r="W8" s="427"/>
      <c r="X8" s="427"/>
      <c r="Y8" s="427"/>
      <c r="Z8" s="427"/>
      <c r="AA8" s="427"/>
      <c r="AB8" s="427"/>
      <c r="AC8" s="427"/>
      <c r="AD8" s="427"/>
      <c r="AE8" s="427"/>
      <c r="AF8" s="427"/>
      <c r="AG8" s="427"/>
      <c r="AH8" s="427"/>
      <c r="AI8" s="427"/>
      <c r="AJ8" s="427"/>
    </row>
    <row r="9" spans="1:36" ht="7.5" customHeight="1" x14ac:dyDescent="0.2">
      <c r="I9" s="72"/>
      <c r="J9" s="218"/>
      <c r="K9" s="218"/>
      <c r="L9" s="218"/>
      <c r="M9" s="218"/>
      <c r="N9" s="218"/>
      <c r="O9" s="218"/>
      <c r="P9" s="218"/>
      <c r="Q9" s="218"/>
      <c r="R9" s="218"/>
      <c r="S9" s="218"/>
      <c r="T9" s="218"/>
      <c r="U9" s="218"/>
      <c r="V9" s="218"/>
      <c r="W9" s="218"/>
      <c r="X9" s="218"/>
      <c r="Y9" s="218"/>
      <c r="Z9" s="218"/>
      <c r="AA9" s="218"/>
      <c r="AB9" s="412"/>
      <c r="AC9" s="412"/>
      <c r="AD9" s="412"/>
      <c r="AE9" s="412"/>
      <c r="AF9" s="414"/>
      <c r="AG9" s="414"/>
      <c r="AH9" s="414"/>
      <c r="AI9" s="414"/>
      <c r="AJ9" s="218"/>
    </row>
    <row r="10" spans="1:36" ht="41.25" customHeight="1" x14ac:dyDescent="0.2">
      <c r="I10" s="72"/>
      <c r="J10" s="72"/>
      <c r="K10" s="86"/>
      <c r="L10" s="86"/>
      <c r="M10" s="86"/>
      <c r="N10" s="86"/>
      <c r="O10" s="86"/>
      <c r="P10" s="182"/>
      <c r="Q10" s="136" t="s">
        <v>27</v>
      </c>
      <c r="R10" s="137"/>
      <c r="S10" s="138"/>
      <c r="T10" s="182"/>
      <c r="U10" s="183" t="s">
        <v>35</v>
      </c>
      <c r="V10" s="184"/>
      <c r="W10" s="185"/>
      <c r="X10" s="115"/>
      <c r="Y10" s="136" t="s">
        <v>28</v>
      </c>
      <c r="Z10" s="137"/>
      <c r="AA10" s="138"/>
      <c r="AB10" s="182"/>
      <c r="AC10" s="183" t="s">
        <v>35</v>
      </c>
      <c r="AD10" s="184"/>
      <c r="AE10" s="185"/>
      <c r="AF10" s="414"/>
      <c r="AG10" s="414"/>
      <c r="AH10" s="414"/>
      <c r="AI10" s="414"/>
      <c r="AJ10" s="86"/>
    </row>
    <row r="11" spans="1:36" ht="17.25" customHeight="1" x14ac:dyDescent="0.2">
      <c r="A11" t="s">
        <v>232</v>
      </c>
      <c r="B11" t="s">
        <v>242</v>
      </c>
      <c r="I11" s="77"/>
      <c r="J11" s="77"/>
      <c r="K11" s="78" t="s">
        <v>29</v>
      </c>
      <c r="L11" s="114"/>
      <c r="M11" s="114"/>
      <c r="N11" s="114"/>
      <c r="O11" s="145"/>
      <c r="P11" s="8" t="s">
        <v>30</v>
      </c>
      <c r="Q11" s="39"/>
      <c r="R11" s="19" t="s">
        <v>10</v>
      </c>
      <c r="S11" s="10"/>
      <c r="T11" s="132"/>
      <c r="U11" s="186" t="str">
        <f t="shared" ref="U11:U16" si="0">IF(AND(ISNUMBER(Q11),ISNUMBER($Q$16)),IF($Q$16=0,"",Q11/$Q$16),"")</f>
        <v/>
      </c>
      <c r="V11" s="187"/>
      <c r="W11" s="145"/>
      <c r="X11" s="9" t="s">
        <v>30</v>
      </c>
      <c r="Y11" s="39"/>
      <c r="Z11" s="19" t="s">
        <v>10</v>
      </c>
      <c r="AA11" s="10"/>
      <c r="AB11" s="132"/>
      <c r="AC11" s="186" t="str">
        <f t="shared" ref="AC11:AC16" si="1">IF(AND(ISNUMBER(U11),ISNUMBER($Y$16)),IF(U$16=0,"",U11/$Y$16),"")</f>
        <v/>
      </c>
      <c r="AD11" s="187"/>
      <c r="AE11" s="145"/>
      <c r="AF11" s="414"/>
      <c r="AG11" s="414"/>
      <c r="AH11" s="414"/>
      <c r="AI11" s="414"/>
      <c r="AJ11" s="116"/>
    </row>
    <row r="12" spans="1:36" ht="17.25" customHeight="1" x14ac:dyDescent="0.2">
      <c r="A12" t="s">
        <v>233</v>
      </c>
      <c r="B12" t="s">
        <v>243</v>
      </c>
      <c r="I12" s="77"/>
      <c r="J12" s="77"/>
      <c r="K12" s="132" t="s">
        <v>142</v>
      </c>
      <c r="L12" s="114"/>
      <c r="M12" s="114"/>
      <c r="N12" s="114"/>
      <c r="O12" s="145"/>
      <c r="P12" s="8" t="s">
        <v>30</v>
      </c>
      <c r="Q12" s="39"/>
      <c r="R12" s="19" t="s">
        <v>10</v>
      </c>
      <c r="S12" s="12"/>
      <c r="T12" s="132"/>
      <c r="U12" s="186" t="str">
        <f t="shared" si="0"/>
        <v/>
      </c>
      <c r="V12" s="187"/>
      <c r="W12" s="145"/>
      <c r="X12" s="9" t="s">
        <v>30</v>
      </c>
      <c r="Y12" s="39"/>
      <c r="Z12" s="19" t="s">
        <v>10</v>
      </c>
      <c r="AA12" s="12"/>
      <c r="AB12" s="132"/>
      <c r="AC12" s="186" t="str">
        <f t="shared" si="1"/>
        <v/>
      </c>
      <c r="AD12" s="187"/>
      <c r="AE12" s="145"/>
      <c r="AF12" s="414"/>
      <c r="AG12" s="414"/>
      <c r="AH12" s="414"/>
      <c r="AI12" s="414"/>
      <c r="AJ12" s="116"/>
    </row>
    <row r="13" spans="1:36" ht="17.25" customHeight="1" x14ac:dyDescent="0.2">
      <c r="A13" t="s">
        <v>234</v>
      </c>
      <c r="B13" t="s">
        <v>244</v>
      </c>
      <c r="I13" s="77"/>
      <c r="J13" s="77"/>
      <c r="K13" s="132" t="s">
        <v>143</v>
      </c>
      <c r="L13" s="114"/>
      <c r="M13" s="114"/>
      <c r="N13" s="114"/>
      <c r="O13" s="145"/>
      <c r="P13" s="8" t="s">
        <v>30</v>
      </c>
      <c r="Q13" s="39"/>
      <c r="R13" s="19" t="s">
        <v>10</v>
      </c>
      <c r="S13" s="12"/>
      <c r="T13" s="132"/>
      <c r="U13" s="186" t="str">
        <f t="shared" si="0"/>
        <v/>
      </c>
      <c r="V13" s="187"/>
      <c r="W13" s="145"/>
      <c r="X13" s="9" t="s">
        <v>30</v>
      </c>
      <c r="Y13" s="39"/>
      <c r="Z13" s="19" t="s">
        <v>10</v>
      </c>
      <c r="AA13" s="12"/>
      <c r="AB13" s="132"/>
      <c r="AC13" s="186" t="str">
        <f t="shared" si="1"/>
        <v/>
      </c>
      <c r="AD13" s="187"/>
      <c r="AE13" s="145"/>
      <c r="AF13" s="414"/>
      <c r="AG13" s="414"/>
      <c r="AH13" s="414"/>
      <c r="AI13" s="414"/>
      <c r="AJ13" s="116"/>
    </row>
    <row r="14" spans="1:36" ht="40.5" customHeight="1" x14ac:dyDescent="0.2">
      <c r="A14" t="s">
        <v>235</v>
      </c>
      <c r="B14" t="s">
        <v>245</v>
      </c>
      <c r="I14" s="77"/>
      <c r="J14" s="77"/>
      <c r="K14" s="428" t="s">
        <v>519</v>
      </c>
      <c r="L14" s="429"/>
      <c r="M14" s="429"/>
      <c r="N14" s="429"/>
      <c r="O14" s="430"/>
      <c r="P14" s="8" t="s">
        <v>30</v>
      </c>
      <c r="Q14" s="39"/>
      <c r="R14" s="19" t="s">
        <v>10</v>
      </c>
      <c r="S14" s="12"/>
      <c r="T14" s="132"/>
      <c r="U14" s="186" t="str">
        <f t="shared" si="0"/>
        <v/>
      </c>
      <c r="V14" s="187"/>
      <c r="W14" s="145"/>
      <c r="X14" s="9" t="s">
        <v>30</v>
      </c>
      <c r="Y14" s="39"/>
      <c r="Z14" s="19" t="s">
        <v>10</v>
      </c>
      <c r="AA14" s="12"/>
      <c r="AB14" s="132"/>
      <c r="AC14" s="186" t="str">
        <f t="shared" si="1"/>
        <v/>
      </c>
      <c r="AD14" s="187"/>
      <c r="AE14" s="145"/>
      <c r="AF14" s="414"/>
      <c r="AG14" s="414"/>
      <c r="AH14" s="414"/>
      <c r="AI14" s="414"/>
      <c r="AJ14" s="116"/>
    </row>
    <row r="15" spans="1:36" ht="29.45" customHeight="1" x14ac:dyDescent="0.2">
      <c r="A15" s="90" t="s">
        <v>236</v>
      </c>
      <c r="B15" s="107" t="s">
        <v>246</v>
      </c>
      <c r="I15" s="77"/>
      <c r="J15" s="77"/>
      <c r="K15" s="428" t="s">
        <v>744</v>
      </c>
      <c r="L15" s="429"/>
      <c r="M15" s="429"/>
      <c r="N15" s="429"/>
      <c r="O15" s="430"/>
      <c r="P15" s="8" t="s">
        <v>30</v>
      </c>
      <c r="Q15" s="413"/>
      <c r="R15" s="19" t="s">
        <v>10</v>
      </c>
      <c r="S15" s="12"/>
      <c r="T15" s="132"/>
      <c r="U15" s="186" t="str">
        <f t="shared" si="0"/>
        <v/>
      </c>
      <c r="V15" s="187"/>
      <c r="W15" s="145"/>
      <c r="X15" s="9" t="s">
        <v>30</v>
      </c>
      <c r="Y15" s="413"/>
      <c r="Z15" s="19" t="s">
        <v>10</v>
      </c>
      <c r="AA15" s="12"/>
      <c r="AB15" s="132"/>
      <c r="AC15" s="186" t="str">
        <f t="shared" si="1"/>
        <v/>
      </c>
      <c r="AD15" s="187"/>
      <c r="AE15" s="145"/>
      <c r="AF15" s="414"/>
      <c r="AG15" s="414"/>
      <c r="AH15" s="414"/>
      <c r="AI15" s="414"/>
      <c r="AJ15" s="116"/>
    </row>
    <row r="16" spans="1:36" ht="17.25" customHeight="1" x14ac:dyDescent="0.2">
      <c r="A16" s="102" t="s">
        <v>611</v>
      </c>
      <c r="B16" s="102" t="s">
        <v>762</v>
      </c>
      <c r="I16" s="77"/>
      <c r="J16" s="77"/>
      <c r="K16" s="118" t="s">
        <v>0</v>
      </c>
      <c r="L16" s="114"/>
      <c r="M16" s="114"/>
      <c r="N16" s="114"/>
      <c r="O16" s="145"/>
      <c r="P16" s="188" t="s">
        <v>30</v>
      </c>
      <c r="Q16" s="190" t="str">
        <f>IF(ISERROR(AVERAGE(Q11:Q15)),"",SUM(Q11:Q15))</f>
        <v/>
      </c>
      <c r="R16" s="191" t="s">
        <v>10</v>
      </c>
      <c r="S16" s="189"/>
      <c r="T16" s="188"/>
      <c r="U16" s="186" t="str">
        <f t="shared" si="0"/>
        <v/>
      </c>
      <c r="V16" s="187"/>
      <c r="W16" s="189"/>
      <c r="X16" s="192" t="s">
        <v>30</v>
      </c>
      <c r="Y16" s="190" t="str">
        <f>IF(ISERROR(AVERAGE(Y11:Y15)),"",SUM(Y11:Y15))</f>
        <v/>
      </c>
      <c r="Z16" s="191" t="s">
        <v>10</v>
      </c>
      <c r="AA16" s="189"/>
      <c r="AB16" s="188"/>
      <c r="AC16" s="186" t="str">
        <f t="shared" si="1"/>
        <v/>
      </c>
      <c r="AD16" s="187"/>
      <c r="AE16" s="189"/>
      <c r="AF16" s="414"/>
      <c r="AG16" s="414"/>
      <c r="AH16" s="414"/>
      <c r="AI16" s="414"/>
      <c r="AJ16" s="116"/>
    </row>
    <row r="17" spans="1:36" ht="17.25" customHeight="1" x14ac:dyDescent="0.2">
      <c r="I17" s="72"/>
      <c r="J17" s="72"/>
      <c r="K17" s="86"/>
      <c r="L17" s="86"/>
      <c r="M17" s="86"/>
      <c r="N17" s="86"/>
      <c r="O17" s="86"/>
      <c r="P17" s="87" t="s">
        <v>214</v>
      </c>
      <c r="Q17" s="114"/>
      <c r="R17" s="114"/>
      <c r="S17" s="114"/>
      <c r="T17" s="114"/>
      <c r="U17" s="114"/>
      <c r="V17" s="114"/>
      <c r="W17" s="114"/>
      <c r="X17" s="182"/>
      <c r="Y17" s="193" t="str">
        <f>IF(AND(ISNUMBER(Q16),ISNUMBER(Y16)),IF(Y16=0,"",ROUND(((Q16-Y16)/Y16)*100,1)),"")</f>
        <v/>
      </c>
      <c r="Z17" s="115"/>
      <c r="AA17" s="185"/>
      <c r="AB17" s="414"/>
      <c r="AC17" s="414"/>
      <c r="AD17" s="414"/>
      <c r="AE17" s="414"/>
      <c r="AF17" s="414"/>
      <c r="AG17" s="414"/>
      <c r="AH17" s="414"/>
      <c r="AI17" s="414"/>
      <c r="AJ17" s="86"/>
    </row>
    <row r="18" spans="1:36" ht="7.5" customHeight="1" x14ac:dyDescent="0.2">
      <c r="I18" s="72"/>
      <c r="J18" s="72"/>
      <c r="K18" s="86"/>
      <c r="L18" s="86"/>
      <c r="M18" s="86"/>
      <c r="N18" s="86"/>
      <c r="O18" s="86"/>
      <c r="P18" s="252"/>
      <c r="Q18" s="116"/>
      <c r="R18" s="116"/>
      <c r="S18" s="116"/>
      <c r="T18" s="116"/>
      <c r="U18" s="116"/>
      <c r="V18" s="116"/>
      <c r="W18" s="116"/>
      <c r="X18" s="86"/>
      <c r="Y18" s="407"/>
      <c r="Z18" s="86"/>
      <c r="AA18" s="86"/>
      <c r="AB18" s="414"/>
      <c r="AC18" s="414"/>
      <c r="AD18" s="414"/>
      <c r="AE18" s="414"/>
      <c r="AF18" s="86"/>
      <c r="AG18" s="86"/>
      <c r="AH18" s="86"/>
      <c r="AI18" s="86"/>
      <c r="AJ18" s="86"/>
    </row>
    <row r="19" spans="1:36" ht="17.25" customHeight="1" x14ac:dyDescent="0.2">
      <c r="I19" s="72"/>
      <c r="J19" s="408" t="s">
        <v>610</v>
      </c>
      <c r="K19" s="86"/>
      <c r="L19" s="86"/>
      <c r="M19" s="86"/>
      <c r="N19" s="86"/>
      <c r="O19" s="86"/>
      <c r="P19" s="252"/>
      <c r="Q19" s="116"/>
      <c r="R19" s="116"/>
      <c r="S19" s="116"/>
      <c r="T19" s="116"/>
      <c r="U19" s="116"/>
      <c r="V19" s="116"/>
      <c r="W19" s="116"/>
      <c r="X19" s="86"/>
      <c r="Y19" s="407"/>
      <c r="Z19" s="86"/>
      <c r="AA19" s="86"/>
      <c r="AB19" s="414"/>
      <c r="AC19" s="414"/>
      <c r="AD19" s="414"/>
      <c r="AE19" s="414"/>
      <c r="AF19" s="86"/>
      <c r="AG19" s="86"/>
      <c r="AH19" s="86"/>
      <c r="AI19" s="86"/>
      <c r="AJ19" s="86"/>
    </row>
    <row r="20" spans="1:36" ht="41.25" customHeight="1" x14ac:dyDescent="0.2">
      <c r="A20" s="416"/>
      <c r="B20" s="416"/>
      <c r="I20" s="72"/>
      <c r="J20" s="72"/>
      <c r="K20" s="73"/>
      <c r="L20" s="73"/>
      <c r="M20" s="73"/>
      <c r="N20" s="73"/>
      <c r="O20" s="73"/>
      <c r="P20" s="135"/>
      <c r="Q20" s="136" t="s">
        <v>27</v>
      </c>
      <c r="R20" s="137"/>
      <c r="S20" s="138"/>
      <c r="T20" s="209"/>
      <c r="U20" s="136" t="s">
        <v>28</v>
      </c>
      <c r="V20" s="137"/>
      <c r="W20" s="138"/>
      <c r="X20" s="86"/>
      <c r="Y20" s="407"/>
      <c r="Z20" s="86"/>
      <c r="AA20" s="86"/>
      <c r="AB20" s="414"/>
      <c r="AC20" s="414"/>
      <c r="AD20" s="414"/>
      <c r="AE20" s="414"/>
      <c r="AF20" s="86"/>
      <c r="AG20" s="86"/>
      <c r="AH20" s="86"/>
      <c r="AI20" s="86"/>
      <c r="AJ20" s="86"/>
    </row>
    <row r="21" spans="1:36" ht="17.25" customHeight="1" x14ac:dyDescent="0.2">
      <c r="A21" s="91" t="s">
        <v>612</v>
      </c>
      <c r="B21" s="91" t="s">
        <v>720</v>
      </c>
      <c r="I21" s="72"/>
      <c r="J21" s="72"/>
      <c r="K21" s="61" t="s">
        <v>746</v>
      </c>
      <c r="L21" s="79"/>
      <c r="M21" s="79"/>
      <c r="N21" s="79"/>
      <c r="O21" s="355"/>
      <c r="P21" s="61"/>
      <c r="Q21" s="343"/>
      <c r="R21" s="65" t="s">
        <v>51</v>
      </c>
      <c r="S21" s="62"/>
      <c r="T21" s="60"/>
      <c r="U21" s="343"/>
      <c r="V21" s="65" t="s">
        <v>51</v>
      </c>
      <c r="W21" s="62"/>
      <c r="X21" s="86"/>
      <c r="Y21" s="407"/>
      <c r="Z21" s="86"/>
      <c r="AA21" s="86"/>
      <c r="AB21" s="414"/>
      <c r="AC21" s="414"/>
      <c r="AD21" s="414"/>
      <c r="AE21" s="414"/>
      <c r="AF21" s="86"/>
      <c r="AG21" s="86"/>
      <c r="AH21" s="86"/>
      <c r="AI21" s="86"/>
      <c r="AJ21" s="86"/>
    </row>
    <row r="22" spans="1:36" ht="17.25" customHeight="1" x14ac:dyDescent="0.2">
      <c r="A22" s="91" t="s">
        <v>613</v>
      </c>
      <c r="B22" s="91" t="s">
        <v>721</v>
      </c>
      <c r="I22" s="72"/>
      <c r="J22" s="72"/>
      <c r="K22" s="433" t="s">
        <v>745</v>
      </c>
      <c r="L22" s="434"/>
      <c r="M22" s="434"/>
      <c r="N22" s="434"/>
      <c r="O22" s="435"/>
      <c r="P22" s="78"/>
      <c r="Q22" s="349" t="str">
        <f>IF(ISNUMBER(Q21),100-Q21,"")</f>
        <v/>
      </c>
      <c r="R22" s="144" t="s">
        <v>51</v>
      </c>
      <c r="S22" s="64"/>
      <c r="T22" s="79"/>
      <c r="U22" s="349" t="str">
        <f>IF(ISNUMBER(U21),100-U21,"")</f>
        <v/>
      </c>
      <c r="V22" s="144" t="s">
        <v>51</v>
      </c>
      <c r="W22" s="62"/>
      <c r="X22" s="86"/>
      <c r="Y22" s="407"/>
      <c r="Z22" s="86"/>
      <c r="AA22" s="86"/>
      <c r="AB22" s="414"/>
      <c r="AC22" s="414"/>
      <c r="AD22" s="414"/>
      <c r="AE22" s="414"/>
      <c r="AF22" s="86"/>
      <c r="AG22" s="86"/>
      <c r="AH22" s="86"/>
      <c r="AI22" s="86"/>
      <c r="AJ22" s="86"/>
    </row>
    <row r="23" spans="1:36" ht="17.25" customHeight="1" x14ac:dyDescent="0.2">
      <c r="A23" s="91" t="s">
        <v>778</v>
      </c>
      <c r="B23" s="91" t="s">
        <v>779</v>
      </c>
      <c r="I23" s="72"/>
      <c r="J23" s="72"/>
      <c r="K23" s="118" t="s">
        <v>747</v>
      </c>
      <c r="L23" s="79"/>
      <c r="M23" s="79"/>
      <c r="N23" s="79"/>
      <c r="O23" s="210"/>
      <c r="P23" s="260"/>
      <c r="Q23" s="261">
        <v>100</v>
      </c>
      <c r="R23" s="144" t="s">
        <v>51</v>
      </c>
      <c r="S23" s="84"/>
      <c r="T23" s="96"/>
      <c r="U23" s="261">
        <v>100</v>
      </c>
      <c r="V23" s="144" t="s">
        <v>51</v>
      </c>
      <c r="W23" s="84"/>
      <c r="X23" s="86"/>
      <c r="Y23" s="407"/>
      <c r="Z23" s="86"/>
      <c r="AA23" s="86"/>
      <c r="AB23" s="414"/>
      <c r="AC23" s="414"/>
      <c r="AD23" s="414"/>
      <c r="AE23" s="414"/>
      <c r="AF23" s="86"/>
      <c r="AG23" s="86"/>
      <c r="AH23" s="86"/>
      <c r="AI23" s="86"/>
      <c r="AJ23" s="86"/>
    </row>
    <row r="24" spans="1:36" ht="12.75" customHeight="1" x14ac:dyDescent="0.2">
      <c r="A24" s="416"/>
      <c r="B24" s="416"/>
      <c r="I24" s="72"/>
      <c r="J24" s="72"/>
      <c r="K24" s="86"/>
      <c r="L24" s="86"/>
      <c r="M24" s="86"/>
      <c r="N24" s="86"/>
      <c r="O24" s="86"/>
      <c r="P24" s="252"/>
      <c r="Q24" s="116"/>
      <c r="R24" s="116"/>
      <c r="S24" s="116"/>
      <c r="T24" s="116"/>
      <c r="U24" s="116"/>
      <c r="V24" s="116"/>
      <c r="W24" s="116"/>
      <c r="X24" s="86"/>
      <c r="Y24" s="407"/>
      <c r="Z24" s="86"/>
      <c r="AA24" s="86"/>
      <c r="AB24" s="414"/>
      <c r="AC24" s="414"/>
      <c r="AD24" s="414"/>
      <c r="AE24" s="414"/>
      <c r="AF24" s="86"/>
      <c r="AG24" s="86"/>
      <c r="AH24" s="86"/>
      <c r="AI24" s="86"/>
      <c r="AJ24" s="86"/>
    </row>
    <row r="25" spans="1:36" ht="12.75" customHeight="1" x14ac:dyDescent="0.2">
      <c r="I25" s="109" t="s">
        <v>21</v>
      </c>
      <c r="J25" s="146" t="s">
        <v>337</v>
      </c>
      <c r="K25" s="146"/>
      <c r="L25" s="146"/>
      <c r="M25" s="146"/>
      <c r="N25" s="146"/>
      <c r="O25" s="146"/>
      <c r="P25" s="146"/>
      <c r="Q25" s="146"/>
      <c r="R25" s="146"/>
      <c r="S25" s="146"/>
      <c r="T25" s="146"/>
      <c r="U25" s="146"/>
      <c r="V25" s="146"/>
      <c r="W25" s="146"/>
      <c r="X25" s="146"/>
      <c r="Y25" s="146"/>
      <c r="Z25" s="146"/>
      <c r="AA25" s="146"/>
      <c r="AB25" s="146"/>
      <c r="AC25" s="146"/>
      <c r="AD25" s="146"/>
      <c r="AE25" s="414"/>
      <c r="AF25" s="146"/>
      <c r="AG25" s="146"/>
      <c r="AH25" s="146"/>
      <c r="AI25" s="86"/>
      <c r="AJ25" s="86"/>
    </row>
    <row r="26" spans="1:36" ht="12.75" customHeight="1" x14ac:dyDescent="0.2">
      <c r="I26" s="109"/>
      <c r="J26" s="146" t="s">
        <v>338</v>
      </c>
      <c r="K26" s="218"/>
      <c r="L26" s="218"/>
      <c r="M26" s="218"/>
      <c r="N26" s="218"/>
      <c r="O26" s="218"/>
      <c r="P26" s="218"/>
      <c r="Q26" s="218"/>
      <c r="R26" s="218"/>
      <c r="S26" s="218"/>
      <c r="T26" s="218"/>
      <c r="U26" s="218"/>
      <c r="V26" s="218"/>
      <c r="W26" s="218"/>
      <c r="X26" s="218"/>
      <c r="Y26" s="218"/>
      <c r="Z26" s="218"/>
      <c r="AA26" s="218"/>
      <c r="AB26" s="412"/>
      <c r="AC26" s="412"/>
      <c r="AD26" s="412"/>
      <c r="AE26" s="414"/>
      <c r="AF26" s="218"/>
      <c r="AG26" s="218"/>
      <c r="AH26" s="218"/>
      <c r="AI26" s="86"/>
      <c r="AJ26" s="86"/>
    </row>
    <row r="27" spans="1:36" ht="7.5" customHeight="1" x14ac:dyDescent="0.2">
      <c r="I27" s="109"/>
      <c r="J27" s="146"/>
      <c r="K27" s="218"/>
      <c r="L27" s="218"/>
      <c r="M27" s="218"/>
      <c r="N27" s="218"/>
      <c r="O27" s="218"/>
      <c r="P27" s="218"/>
      <c r="Q27" s="218"/>
      <c r="R27" s="218"/>
      <c r="S27" s="218"/>
      <c r="T27" s="218"/>
      <c r="U27" s="218"/>
      <c r="V27" s="218"/>
      <c r="W27" s="218"/>
      <c r="X27" s="218"/>
      <c r="Y27" s="218"/>
      <c r="Z27" s="218"/>
      <c r="AA27" s="218"/>
      <c r="AB27" s="412"/>
      <c r="AC27" s="412"/>
      <c r="AD27" s="412"/>
      <c r="AE27" s="414"/>
      <c r="AF27" s="218"/>
      <c r="AG27" s="218"/>
      <c r="AH27" s="218"/>
      <c r="AI27" s="86"/>
      <c r="AJ27" s="86"/>
    </row>
    <row r="28" spans="1:36" ht="53.25" customHeight="1" x14ac:dyDescent="0.2">
      <c r="I28" s="72"/>
      <c r="J28" s="72"/>
      <c r="K28" s="194" t="s">
        <v>97</v>
      </c>
      <c r="L28" s="182"/>
      <c r="M28" s="136" t="s">
        <v>98</v>
      </c>
      <c r="N28" s="137"/>
      <c r="O28" s="138"/>
      <c r="P28" s="115"/>
      <c r="Q28" s="136" t="s">
        <v>46</v>
      </c>
      <c r="R28" s="137"/>
      <c r="S28" s="138"/>
      <c r="T28" s="182"/>
      <c r="U28" s="136" t="s">
        <v>47</v>
      </c>
      <c r="V28" s="137"/>
      <c r="W28" s="138"/>
      <c r="X28" s="115"/>
      <c r="Y28" s="136" t="s">
        <v>99</v>
      </c>
      <c r="Z28" s="137"/>
      <c r="AA28" s="138"/>
      <c r="AB28" s="115"/>
      <c r="AC28" s="136" t="s">
        <v>761</v>
      </c>
      <c r="AD28" s="137"/>
      <c r="AE28" s="138"/>
      <c r="AF28" s="115"/>
      <c r="AG28" s="136" t="s">
        <v>100</v>
      </c>
      <c r="AH28" s="137"/>
      <c r="AI28" s="138"/>
      <c r="AJ28" s="214"/>
    </row>
    <row r="29" spans="1:36" ht="17.25" customHeight="1" x14ac:dyDescent="0.2">
      <c r="A29" t="s">
        <v>237</v>
      </c>
      <c r="B29" t="s">
        <v>247</v>
      </c>
      <c r="C29" t="s">
        <v>252</v>
      </c>
      <c r="D29" t="s">
        <v>257</v>
      </c>
      <c r="E29" s="90" t="s">
        <v>262</v>
      </c>
      <c r="F29" s="102" t="s">
        <v>756</v>
      </c>
      <c r="I29" s="77"/>
      <c r="J29" s="77"/>
      <c r="K29" s="8" t="s">
        <v>48</v>
      </c>
      <c r="L29" s="8" t="s">
        <v>30</v>
      </c>
      <c r="M29" s="39"/>
      <c r="N29" s="19" t="s">
        <v>10</v>
      </c>
      <c r="O29" s="10"/>
      <c r="P29" s="9" t="s">
        <v>30</v>
      </c>
      <c r="Q29" s="39"/>
      <c r="R29" s="19" t="s">
        <v>10</v>
      </c>
      <c r="S29" s="10"/>
      <c r="T29" s="8" t="s">
        <v>30</v>
      </c>
      <c r="U29" s="39"/>
      <c r="V29" s="19" t="s">
        <v>10</v>
      </c>
      <c r="W29" s="10"/>
      <c r="X29" s="9" t="s">
        <v>30</v>
      </c>
      <c r="Y29" s="39"/>
      <c r="Z29" s="19" t="s">
        <v>10</v>
      </c>
      <c r="AA29" s="10"/>
      <c r="AB29" s="9" t="s">
        <v>30</v>
      </c>
      <c r="AC29" s="413"/>
      <c r="AD29" s="19" t="s">
        <v>10</v>
      </c>
      <c r="AE29" s="10"/>
      <c r="AF29" s="114" t="s">
        <v>30</v>
      </c>
      <c r="AG29" s="104" t="str">
        <f>IF(ISERROR(AVERAGE(M29:Y29)),"",SUM(M29:Y29))</f>
        <v/>
      </c>
      <c r="AH29" s="195" t="s">
        <v>10</v>
      </c>
      <c r="AI29" s="134"/>
      <c r="AJ29" s="148"/>
    </row>
    <row r="30" spans="1:36" ht="17.25" customHeight="1" x14ac:dyDescent="0.2">
      <c r="A30" t="s">
        <v>238</v>
      </c>
      <c r="B30" t="s">
        <v>248</v>
      </c>
      <c r="C30" t="s">
        <v>253</v>
      </c>
      <c r="D30" t="s">
        <v>258</v>
      </c>
      <c r="E30" s="107" t="s">
        <v>263</v>
      </c>
      <c r="F30" s="102" t="s">
        <v>757</v>
      </c>
      <c r="I30" s="77"/>
      <c r="J30" s="77"/>
      <c r="K30" s="13" t="s">
        <v>49</v>
      </c>
      <c r="L30" s="8" t="s">
        <v>30</v>
      </c>
      <c r="M30" s="39"/>
      <c r="N30" s="19" t="s">
        <v>10</v>
      </c>
      <c r="O30" s="12"/>
      <c r="P30" s="9" t="s">
        <v>30</v>
      </c>
      <c r="Q30" s="39"/>
      <c r="R30" s="19" t="s">
        <v>10</v>
      </c>
      <c r="S30" s="12"/>
      <c r="T30" s="8" t="s">
        <v>30</v>
      </c>
      <c r="U30" s="39"/>
      <c r="V30" s="19" t="s">
        <v>10</v>
      </c>
      <c r="W30" s="12"/>
      <c r="X30" s="9" t="s">
        <v>30</v>
      </c>
      <c r="Y30" s="39"/>
      <c r="Z30" s="19" t="s">
        <v>10</v>
      </c>
      <c r="AA30" s="12"/>
      <c r="AB30" s="9" t="s">
        <v>30</v>
      </c>
      <c r="AC30" s="413"/>
      <c r="AD30" s="19" t="s">
        <v>10</v>
      </c>
      <c r="AE30" s="12"/>
      <c r="AF30" s="114" t="s">
        <v>30</v>
      </c>
      <c r="AG30" s="104" t="str">
        <f>IF(ISERROR(AVERAGE(M30:Y30)),"",SUM(M30:Y30))</f>
        <v/>
      </c>
      <c r="AH30" s="195" t="s">
        <v>10</v>
      </c>
      <c r="AI30" s="196"/>
      <c r="AJ30" s="215"/>
    </row>
    <row r="31" spans="1:36" ht="17.25" customHeight="1" x14ac:dyDescent="0.2">
      <c r="A31" t="s">
        <v>239</v>
      </c>
      <c r="B31" t="s">
        <v>249</v>
      </c>
      <c r="C31" t="s">
        <v>254</v>
      </c>
      <c r="D31" t="s">
        <v>259</v>
      </c>
      <c r="E31" s="107" t="s">
        <v>264</v>
      </c>
      <c r="F31" s="102" t="s">
        <v>758</v>
      </c>
      <c r="I31" s="77"/>
      <c r="J31" s="77"/>
      <c r="K31" s="13" t="s">
        <v>6</v>
      </c>
      <c r="L31" s="8" t="s">
        <v>30</v>
      </c>
      <c r="M31" s="39"/>
      <c r="N31" s="19" t="s">
        <v>10</v>
      </c>
      <c r="O31" s="12"/>
      <c r="P31" s="9" t="s">
        <v>30</v>
      </c>
      <c r="Q31" s="39"/>
      <c r="R31" s="19" t="s">
        <v>10</v>
      </c>
      <c r="S31" s="12"/>
      <c r="T31" s="8" t="s">
        <v>30</v>
      </c>
      <c r="U31" s="39"/>
      <c r="V31" s="19" t="s">
        <v>10</v>
      </c>
      <c r="W31" s="12"/>
      <c r="X31" s="9" t="s">
        <v>30</v>
      </c>
      <c r="Y31" s="39"/>
      <c r="Z31" s="19" t="s">
        <v>10</v>
      </c>
      <c r="AA31" s="12"/>
      <c r="AB31" s="9" t="s">
        <v>30</v>
      </c>
      <c r="AC31" s="413"/>
      <c r="AD31" s="19" t="s">
        <v>10</v>
      </c>
      <c r="AE31" s="12"/>
      <c r="AF31" s="114" t="s">
        <v>30</v>
      </c>
      <c r="AG31" s="104" t="str">
        <f>IF(ISERROR(AVERAGE(M31:Y31)),"",SUM(M31:Y31))</f>
        <v/>
      </c>
      <c r="AH31" s="195" t="s">
        <v>10</v>
      </c>
      <c r="AI31" s="196"/>
      <c r="AJ31" s="215"/>
    </row>
    <row r="32" spans="1:36" ht="17.25" customHeight="1" x14ac:dyDescent="0.2">
      <c r="A32" t="s">
        <v>240</v>
      </c>
      <c r="B32" t="s">
        <v>250</v>
      </c>
      <c r="C32" t="s">
        <v>255</v>
      </c>
      <c r="D32" t="s">
        <v>260</v>
      </c>
      <c r="E32" s="107" t="s">
        <v>265</v>
      </c>
      <c r="F32" s="102" t="s">
        <v>759</v>
      </c>
      <c r="I32" s="77"/>
      <c r="J32" s="77"/>
      <c r="K32" s="13" t="s">
        <v>50</v>
      </c>
      <c r="L32" s="8" t="s">
        <v>30</v>
      </c>
      <c r="M32" s="39"/>
      <c r="N32" s="19" t="s">
        <v>10</v>
      </c>
      <c r="O32" s="12"/>
      <c r="P32" s="9" t="s">
        <v>30</v>
      </c>
      <c r="Q32" s="39"/>
      <c r="R32" s="19" t="s">
        <v>10</v>
      </c>
      <c r="S32" s="12"/>
      <c r="T32" s="8" t="s">
        <v>30</v>
      </c>
      <c r="U32" s="39"/>
      <c r="V32" s="19" t="s">
        <v>10</v>
      </c>
      <c r="W32" s="12"/>
      <c r="X32" s="9" t="s">
        <v>30</v>
      </c>
      <c r="Y32" s="39"/>
      <c r="Z32" s="19" t="s">
        <v>10</v>
      </c>
      <c r="AA32" s="12"/>
      <c r="AB32" s="9" t="s">
        <v>30</v>
      </c>
      <c r="AC32" s="413"/>
      <c r="AD32" s="19" t="s">
        <v>10</v>
      </c>
      <c r="AE32" s="12"/>
      <c r="AF32" s="114" t="s">
        <v>30</v>
      </c>
      <c r="AG32" s="104" t="str">
        <f>IF(ISERROR(AVERAGE(M32:Y32)),"",SUM(M32:Y32))</f>
        <v/>
      </c>
      <c r="AH32" s="195" t="s">
        <v>10</v>
      </c>
      <c r="AI32" s="196"/>
      <c r="AJ32" s="215"/>
    </row>
    <row r="33" spans="1:36" ht="17.25" customHeight="1" x14ac:dyDescent="0.2">
      <c r="A33" t="s">
        <v>241</v>
      </c>
      <c r="B33" t="s">
        <v>251</v>
      </c>
      <c r="C33" t="s">
        <v>256</v>
      </c>
      <c r="D33" t="s">
        <v>261</v>
      </c>
      <c r="E33" s="107" t="s">
        <v>266</v>
      </c>
      <c r="F33" s="102" t="s">
        <v>760</v>
      </c>
      <c r="I33" s="77"/>
      <c r="J33" s="77"/>
      <c r="K33" s="118" t="s">
        <v>11</v>
      </c>
      <c r="L33" s="132" t="s">
        <v>30</v>
      </c>
      <c r="M33" s="197" t="str">
        <f>IF(ISERROR(AVERAGE(M29:M32)),"",SUM(M29:M32))</f>
        <v/>
      </c>
      <c r="N33" s="195" t="s">
        <v>10</v>
      </c>
      <c r="O33" s="145"/>
      <c r="P33" s="114" t="s">
        <v>30</v>
      </c>
      <c r="Q33" s="197" t="str">
        <f>IF(ISERROR(AVERAGE(Q29:Q32)),"",SUM(Q29:Q32))</f>
        <v/>
      </c>
      <c r="R33" s="195" t="s">
        <v>10</v>
      </c>
      <c r="S33" s="145"/>
      <c r="T33" s="132" t="s">
        <v>30</v>
      </c>
      <c r="U33" s="197" t="str">
        <f>IF(ISERROR(AVERAGE(U29:U32)),"",SUM(U29:U32))</f>
        <v/>
      </c>
      <c r="V33" s="195" t="s">
        <v>10</v>
      </c>
      <c r="W33" s="145"/>
      <c r="X33" s="114" t="s">
        <v>30</v>
      </c>
      <c r="Y33" s="197" t="str">
        <f>IF(ISERROR(AVERAGE(Y29:Y32)),"",SUM(Y29:Y32))</f>
        <v/>
      </c>
      <c r="Z33" s="195" t="s">
        <v>10</v>
      </c>
      <c r="AA33" s="145"/>
      <c r="AB33" s="114" t="s">
        <v>30</v>
      </c>
      <c r="AC33" s="197" t="str">
        <f>IF(ISERROR(AVERAGE(AC29:AC32)),"",SUM(AC29:AC32))</f>
        <v/>
      </c>
      <c r="AD33" s="195" t="s">
        <v>10</v>
      </c>
      <c r="AE33" s="145"/>
      <c r="AF33" s="114" t="s">
        <v>30</v>
      </c>
      <c r="AG33" s="197" t="str">
        <f>IF(ISERROR(AVERAGE(AG29:AG32)),"",SUM(AG29:AG32))</f>
        <v/>
      </c>
      <c r="AH33" s="195" t="s">
        <v>10</v>
      </c>
      <c r="AI33" s="145"/>
      <c r="AJ33" s="116"/>
    </row>
    <row r="34" spans="1:36" x14ac:dyDescent="0.2">
      <c r="I34" s="72"/>
      <c r="J34" s="72"/>
      <c r="K34" s="200" t="s">
        <v>783</v>
      </c>
      <c r="L34" s="198"/>
      <c r="M34" s="198"/>
      <c r="N34" s="201"/>
      <c r="O34" s="201"/>
      <c r="P34" s="201"/>
      <c r="Q34" s="198"/>
      <c r="R34" s="198"/>
      <c r="S34" s="198"/>
      <c r="T34" s="198"/>
      <c r="U34" s="202"/>
      <c r="V34" s="198"/>
      <c r="W34" s="198"/>
      <c r="X34" s="198"/>
      <c r="Y34" s="198"/>
      <c r="Z34" s="198"/>
      <c r="AA34" s="198"/>
      <c r="AB34" s="198"/>
      <c r="AC34" s="198"/>
      <c r="AD34" s="198"/>
      <c r="AE34" s="199"/>
      <c r="AF34" s="198"/>
      <c r="AG34" s="198"/>
      <c r="AH34" s="198"/>
      <c r="AI34" s="199"/>
      <c r="AJ34" s="216"/>
    </row>
    <row r="35" spans="1:36" x14ac:dyDescent="0.2">
      <c r="I35" s="72"/>
      <c r="J35" s="72"/>
      <c r="K35" s="316" t="s">
        <v>785</v>
      </c>
      <c r="L35" s="317" t="s">
        <v>30</v>
      </c>
      <c r="M35" s="318" t="str">
        <f>IF(Q11="","",Q11)</f>
        <v/>
      </c>
      <c r="N35" s="319" t="s">
        <v>10</v>
      </c>
      <c r="O35" s="320"/>
      <c r="P35" s="317" t="s">
        <v>30</v>
      </c>
      <c r="Q35" s="318" t="str">
        <f>IF(Q12="","",Q12)</f>
        <v/>
      </c>
      <c r="R35" s="319" t="s">
        <v>10</v>
      </c>
      <c r="S35" s="320"/>
      <c r="T35" s="317" t="s">
        <v>30</v>
      </c>
      <c r="U35" s="318" t="str">
        <f>IF(Q13="","",Q13)</f>
        <v/>
      </c>
      <c r="V35" s="319" t="s">
        <v>10</v>
      </c>
      <c r="W35" s="320"/>
      <c r="X35" s="317" t="s">
        <v>30</v>
      </c>
      <c r="Y35" s="318" t="str">
        <f>IF(Q14="","",Q14)</f>
        <v/>
      </c>
      <c r="Z35" s="319" t="s">
        <v>10</v>
      </c>
      <c r="AA35" s="320"/>
      <c r="AB35" s="317" t="s">
        <v>30</v>
      </c>
      <c r="AC35" s="318" t="str">
        <f>IF(M16="","",M16)</f>
        <v/>
      </c>
      <c r="AD35" s="319" t="s">
        <v>10</v>
      </c>
      <c r="AE35" s="320"/>
      <c r="AF35" s="317" t="s">
        <v>30</v>
      </c>
      <c r="AG35" s="318" t="str">
        <f>IF(Q16="","",Q16)</f>
        <v/>
      </c>
      <c r="AH35" s="319" t="s">
        <v>10</v>
      </c>
      <c r="AI35" s="320"/>
      <c r="AJ35" s="216"/>
    </row>
    <row r="36" spans="1:36" x14ac:dyDescent="0.2">
      <c r="I36" s="72"/>
      <c r="J36" s="72"/>
      <c r="K36" s="86"/>
      <c r="L36" s="86"/>
      <c r="M36" s="86"/>
      <c r="N36" s="86"/>
      <c r="O36" s="86"/>
      <c r="P36" s="86"/>
      <c r="Q36" s="86"/>
      <c r="R36" s="86"/>
      <c r="S36" s="86"/>
      <c r="T36" s="86"/>
      <c r="U36" s="86"/>
      <c r="V36" s="86"/>
      <c r="W36" s="86"/>
      <c r="X36" s="86"/>
      <c r="Y36" s="86"/>
      <c r="Z36" s="86"/>
      <c r="AA36" s="86"/>
      <c r="AB36" s="414"/>
      <c r="AC36" s="414"/>
      <c r="AD36" s="414"/>
      <c r="AE36" s="414"/>
      <c r="AF36" s="86"/>
      <c r="AG36" s="86"/>
      <c r="AH36" s="86"/>
      <c r="AI36" s="86"/>
      <c r="AJ36" s="86"/>
    </row>
    <row r="37" spans="1:36" ht="12.75" customHeight="1" x14ac:dyDescent="0.2">
      <c r="I37" s="109"/>
      <c r="J37" s="146" t="s">
        <v>572</v>
      </c>
      <c r="K37" s="146"/>
      <c r="L37" s="146"/>
      <c r="M37" s="146"/>
      <c r="N37" s="146"/>
      <c r="O37" s="146"/>
      <c r="P37" s="146"/>
      <c r="Q37" s="146"/>
      <c r="R37" s="146"/>
      <c r="S37" s="146"/>
      <c r="T37" s="146"/>
      <c r="U37" s="146"/>
      <c r="V37" s="146"/>
      <c r="W37" s="146"/>
      <c r="X37" s="146"/>
      <c r="Y37" s="146"/>
      <c r="Z37" s="146"/>
      <c r="AA37" s="146"/>
      <c r="AB37" s="146"/>
      <c r="AC37" s="146"/>
      <c r="AD37" s="146"/>
      <c r="AE37" s="414"/>
      <c r="AF37" s="146"/>
      <c r="AG37" s="146"/>
      <c r="AH37" s="146"/>
      <c r="AI37" s="86"/>
      <c r="AJ37" s="86"/>
    </row>
    <row r="38" spans="1:36" ht="12.75" customHeight="1" x14ac:dyDescent="0.2">
      <c r="I38" s="109"/>
      <c r="J38" s="146" t="s">
        <v>565</v>
      </c>
      <c r="K38" s="146"/>
      <c r="L38" s="146"/>
      <c r="M38" s="146"/>
      <c r="N38" s="146"/>
      <c r="O38" s="146"/>
      <c r="P38" s="146"/>
      <c r="Q38" s="146"/>
      <c r="R38" s="146"/>
      <c r="S38" s="146"/>
      <c r="T38" s="146"/>
      <c r="U38" s="146"/>
      <c r="V38" s="146"/>
      <c r="W38" s="146"/>
      <c r="X38" s="146"/>
      <c r="Y38" s="146"/>
      <c r="Z38" s="146"/>
      <c r="AA38" s="146"/>
      <c r="AB38" s="146"/>
      <c r="AC38" s="146"/>
      <c r="AD38" s="146"/>
      <c r="AE38" s="414"/>
      <c r="AF38" s="146"/>
      <c r="AG38" s="146"/>
      <c r="AH38" s="146"/>
      <c r="AI38" s="86"/>
      <c r="AJ38" s="86"/>
    </row>
    <row r="39" spans="1:36" ht="12.75" customHeight="1" x14ac:dyDescent="0.2">
      <c r="I39" s="109"/>
      <c r="J39" s="146" t="s">
        <v>510</v>
      </c>
      <c r="K39" s="146"/>
      <c r="L39" s="146"/>
      <c r="M39" s="146"/>
      <c r="N39" s="146"/>
      <c r="O39" s="146"/>
      <c r="P39" s="146"/>
      <c r="Q39" s="146"/>
      <c r="R39" s="146"/>
      <c r="S39" s="146"/>
      <c r="T39" s="146"/>
      <c r="U39" s="146"/>
      <c r="V39" s="146"/>
      <c r="W39" s="146"/>
      <c r="X39" s="146"/>
      <c r="Y39" s="146"/>
      <c r="Z39" s="146"/>
      <c r="AA39" s="146"/>
      <c r="AB39" s="146"/>
      <c r="AC39" s="146"/>
      <c r="AD39" s="146"/>
      <c r="AE39" s="414"/>
      <c r="AF39" s="146"/>
      <c r="AG39" s="146"/>
      <c r="AH39" s="146"/>
      <c r="AI39" s="86"/>
      <c r="AJ39" s="86"/>
    </row>
    <row r="40" spans="1:36" ht="7.5" customHeight="1" x14ac:dyDescent="0.2">
      <c r="I40" s="109"/>
      <c r="J40" s="146"/>
      <c r="K40" s="218"/>
      <c r="L40" s="218"/>
      <c r="M40" s="218"/>
      <c r="N40" s="218"/>
      <c r="O40" s="218"/>
      <c r="P40" s="218"/>
      <c r="Q40" s="218"/>
      <c r="R40" s="218"/>
      <c r="S40" s="218"/>
      <c r="T40" s="218"/>
      <c r="U40" s="218"/>
      <c r="V40" s="218"/>
      <c r="W40" s="218"/>
      <c r="X40" s="218"/>
      <c r="Y40" s="218"/>
      <c r="Z40" s="218"/>
      <c r="AA40" s="218"/>
      <c r="AB40" s="412"/>
      <c r="AC40" s="412"/>
      <c r="AD40" s="412"/>
      <c r="AE40" s="414"/>
      <c r="AF40" s="218"/>
      <c r="AG40" s="218"/>
      <c r="AH40" s="218"/>
      <c r="AI40" s="86"/>
      <c r="AJ40" s="86"/>
    </row>
    <row r="41" spans="1:36" ht="53.25" customHeight="1" x14ac:dyDescent="0.2">
      <c r="I41" s="72"/>
      <c r="J41" s="72"/>
      <c r="K41" s="194" t="s">
        <v>97</v>
      </c>
      <c r="L41" s="182"/>
      <c r="M41" s="136" t="s">
        <v>477</v>
      </c>
      <c r="N41" s="137"/>
      <c r="O41" s="138"/>
      <c r="P41" s="218"/>
      <c r="Q41" s="218"/>
      <c r="R41" s="218"/>
      <c r="S41" s="218"/>
      <c r="T41" s="218"/>
      <c r="U41" s="218"/>
      <c r="V41" s="218"/>
      <c r="W41" s="218"/>
      <c r="X41" s="218"/>
      <c r="Y41" s="218"/>
      <c r="Z41" s="218"/>
      <c r="AA41" s="218"/>
      <c r="AB41" s="412"/>
      <c r="AC41" s="412"/>
      <c r="AD41" s="412"/>
      <c r="AE41" s="412"/>
      <c r="AF41" s="218"/>
      <c r="AG41" s="218"/>
      <c r="AH41" s="218"/>
      <c r="AI41" s="218"/>
      <c r="AJ41" s="214"/>
    </row>
    <row r="42" spans="1:36" ht="17.25" customHeight="1" x14ac:dyDescent="0.2">
      <c r="A42" s="52" t="s">
        <v>482</v>
      </c>
      <c r="I42" s="77"/>
      <c r="J42" s="77"/>
      <c r="K42" s="61" t="s">
        <v>478</v>
      </c>
      <c r="L42" s="8"/>
      <c r="M42" s="40"/>
      <c r="N42" s="306" t="s">
        <v>205</v>
      </c>
      <c r="O42" s="10"/>
      <c r="P42" s="218"/>
      <c r="Q42" s="218"/>
      <c r="R42" s="218"/>
      <c r="S42" s="218"/>
      <c r="T42" s="218"/>
      <c r="U42" s="218"/>
      <c r="V42" s="218"/>
      <c r="W42" s="218"/>
      <c r="X42" s="218"/>
      <c r="Y42" s="218"/>
      <c r="Z42" s="218"/>
      <c r="AA42" s="218"/>
      <c r="AB42" s="412"/>
      <c r="AC42" s="412"/>
      <c r="AD42" s="412"/>
      <c r="AE42" s="412"/>
      <c r="AF42" s="218"/>
      <c r="AG42" s="218"/>
      <c r="AH42" s="218"/>
      <c r="AI42" s="218"/>
      <c r="AJ42" s="148"/>
    </row>
    <row r="43" spans="1:36" ht="17.25" customHeight="1" x14ac:dyDescent="0.2">
      <c r="A43" s="52" t="s">
        <v>483</v>
      </c>
      <c r="I43" s="77"/>
      <c r="J43" s="77"/>
      <c r="K43" s="66" t="s">
        <v>479</v>
      </c>
      <c r="L43" s="8"/>
      <c r="M43" s="40"/>
      <c r="N43" s="306" t="s">
        <v>205</v>
      </c>
      <c r="O43" s="10"/>
      <c r="P43" s="218"/>
      <c r="Q43" s="218"/>
      <c r="R43" s="218"/>
      <c r="S43" s="218"/>
      <c r="T43" s="218"/>
      <c r="U43" s="218"/>
      <c r="V43" s="218"/>
      <c r="W43" s="218"/>
      <c r="X43" s="218"/>
      <c r="Y43" s="218"/>
      <c r="Z43" s="218"/>
      <c r="AA43" s="218"/>
      <c r="AB43" s="412"/>
      <c r="AC43" s="412"/>
      <c r="AD43" s="412"/>
      <c r="AE43" s="412"/>
      <c r="AF43" s="218"/>
      <c r="AG43" s="218"/>
      <c r="AH43" s="218"/>
      <c r="AI43" s="218"/>
      <c r="AJ43" s="215"/>
    </row>
    <row r="44" spans="1:36" ht="17.25" customHeight="1" x14ac:dyDescent="0.2">
      <c r="A44" s="52" t="s">
        <v>484</v>
      </c>
      <c r="I44" s="77"/>
      <c r="J44" s="77"/>
      <c r="K44" s="66" t="s">
        <v>480</v>
      </c>
      <c r="L44" s="8"/>
      <c r="M44" s="40"/>
      <c r="N44" s="306" t="s">
        <v>205</v>
      </c>
      <c r="O44" s="10"/>
      <c r="P44" s="218"/>
      <c r="Q44" s="218"/>
      <c r="R44" s="218"/>
      <c r="S44" s="218"/>
      <c r="T44" s="218"/>
      <c r="U44" s="218"/>
      <c r="V44" s="218"/>
      <c r="W44" s="218"/>
      <c r="X44" s="218"/>
      <c r="Y44" s="218"/>
      <c r="Z44" s="218"/>
      <c r="AA44" s="218"/>
      <c r="AB44" s="412"/>
      <c r="AC44" s="412"/>
      <c r="AD44" s="412"/>
      <c r="AE44" s="412"/>
      <c r="AF44" s="218"/>
      <c r="AG44" s="218"/>
      <c r="AH44" s="218"/>
      <c r="AI44" s="218"/>
      <c r="AJ44" s="215"/>
    </row>
    <row r="45" spans="1:36" ht="17.25" customHeight="1" x14ac:dyDescent="0.2">
      <c r="A45" s="52" t="s">
        <v>485</v>
      </c>
      <c r="I45" s="77"/>
      <c r="J45" s="77"/>
      <c r="K45" s="66" t="s">
        <v>481</v>
      </c>
      <c r="L45" s="8"/>
      <c r="M45" s="40"/>
      <c r="N45" s="306" t="s">
        <v>205</v>
      </c>
      <c r="O45" s="10"/>
      <c r="P45" s="218"/>
      <c r="Q45" s="218"/>
      <c r="R45" s="218"/>
      <c r="S45" s="218"/>
      <c r="T45" s="218"/>
      <c r="U45" s="218"/>
      <c r="V45" s="218"/>
      <c r="W45" s="218"/>
      <c r="X45" s="218"/>
      <c r="Y45" s="218"/>
      <c r="Z45" s="218"/>
      <c r="AA45" s="218"/>
      <c r="AB45" s="412"/>
      <c r="AC45" s="412"/>
      <c r="AD45" s="412"/>
      <c r="AE45" s="412"/>
      <c r="AF45" s="218"/>
      <c r="AG45" s="218"/>
      <c r="AH45" s="218"/>
      <c r="AI45" s="218"/>
      <c r="AJ45" s="215"/>
    </row>
    <row r="46" spans="1:36" x14ac:dyDescent="0.2">
      <c r="I46" s="72"/>
      <c r="J46" s="72"/>
      <c r="K46" s="86"/>
      <c r="L46" s="86"/>
      <c r="M46" s="86"/>
      <c r="N46" s="86"/>
      <c r="O46" s="86"/>
      <c r="P46" s="218"/>
      <c r="Q46" s="86"/>
      <c r="R46" s="86"/>
      <c r="S46" s="86"/>
      <c r="T46" s="86"/>
      <c r="U46" s="86"/>
      <c r="V46" s="86"/>
      <c r="W46" s="86"/>
      <c r="X46" s="86"/>
      <c r="Y46" s="86"/>
      <c r="Z46" s="86"/>
      <c r="AA46" s="86"/>
      <c r="AB46" s="414"/>
      <c r="AC46" s="414"/>
      <c r="AD46" s="414"/>
      <c r="AE46" s="414"/>
      <c r="AF46" s="86"/>
      <c r="AG46" s="86"/>
      <c r="AH46" s="86"/>
      <c r="AI46" s="86"/>
      <c r="AJ46" s="86"/>
    </row>
    <row r="47" spans="1:36" x14ac:dyDescent="0.2">
      <c r="I47" s="179" t="s">
        <v>53</v>
      </c>
      <c r="J47" s="74" t="s">
        <v>7</v>
      </c>
      <c r="K47" s="86"/>
      <c r="L47" s="86"/>
      <c r="M47" s="86"/>
      <c r="N47" s="86"/>
      <c r="O47" s="86"/>
      <c r="P47" s="86"/>
      <c r="Q47" s="86"/>
      <c r="R47" s="86"/>
      <c r="S47" s="86"/>
      <c r="T47" s="86"/>
      <c r="U47" s="86"/>
      <c r="V47" s="86"/>
      <c r="W47" s="86"/>
      <c r="X47" s="86"/>
      <c r="Y47" s="86"/>
      <c r="Z47" s="86"/>
      <c r="AA47" s="86"/>
      <c r="AB47" s="414"/>
      <c r="AC47" s="414"/>
      <c r="AD47" s="414"/>
      <c r="AE47" s="414"/>
      <c r="AF47" s="86"/>
      <c r="AG47" s="86"/>
      <c r="AH47" s="86"/>
      <c r="AI47" s="86"/>
      <c r="AJ47" s="86"/>
    </row>
    <row r="48" spans="1:36" x14ac:dyDescent="0.2">
      <c r="I48" s="179"/>
      <c r="J48" s="74" t="s">
        <v>131</v>
      </c>
      <c r="K48" s="86"/>
      <c r="L48" s="86"/>
      <c r="M48" s="86"/>
      <c r="N48" s="86"/>
      <c r="O48" s="86"/>
      <c r="P48" s="86"/>
      <c r="Q48" s="86"/>
      <c r="R48" s="86"/>
      <c r="S48" s="86"/>
      <c r="T48" s="86"/>
      <c r="U48" s="86"/>
      <c r="V48" s="86"/>
      <c r="W48" s="86"/>
      <c r="X48" s="86"/>
      <c r="Y48" s="86"/>
      <c r="Z48" s="86"/>
      <c r="AA48" s="86"/>
      <c r="AB48" s="414"/>
      <c r="AC48" s="414"/>
      <c r="AD48" s="414"/>
      <c r="AE48" s="414"/>
      <c r="AF48" s="86"/>
      <c r="AG48" s="86"/>
      <c r="AH48" s="86"/>
      <c r="AI48" s="86"/>
      <c r="AJ48" s="86"/>
    </row>
    <row r="49" spans="1:36" ht="7.5" customHeight="1" x14ac:dyDescent="0.2">
      <c r="I49" s="72"/>
      <c r="J49" s="72"/>
      <c r="K49" s="86"/>
      <c r="L49" s="86"/>
      <c r="M49" s="86"/>
      <c r="N49" s="86"/>
      <c r="O49" s="86"/>
      <c r="P49" s="86"/>
      <c r="Q49" s="86"/>
      <c r="R49" s="86"/>
      <c r="S49" s="86"/>
      <c r="T49" s="86"/>
      <c r="U49" s="86"/>
      <c r="V49" s="86"/>
      <c r="W49" s="86"/>
      <c r="X49" s="86"/>
      <c r="Y49" s="86"/>
      <c r="Z49" s="86"/>
      <c r="AA49" s="86"/>
      <c r="AB49" s="414"/>
      <c r="AC49" s="414"/>
      <c r="AD49" s="414"/>
      <c r="AE49" s="414"/>
      <c r="AF49" s="86"/>
      <c r="AG49" s="86"/>
      <c r="AH49" s="86"/>
      <c r="AI49" s="86"/>
      <c r="AJ49" s="86"/>
    </row>
    <row r="50" spans="1:36" ht="41.25" customHeight="1" x14ac:dyDescent="0.2">
      <c r="I50" s="72"/>
      <c r="J50" s="72"/>
      <c r="K50" s="86"/>
      <c r="L50" s="86"/>
      <c r="M50" s="86"/>
      <c r="N50" s="86"/>
      <c r="O50" s="86"/>
      <c r="P50" s="182"/>
      <c r="Q50" s="208" t="s">
        <v>27</v>
      </c>
      <c r="R50" s="137"/>
      <c r="S50" s="138"/>
      <c r="T50" s="115"/>
      <c r="U50" s="208" t="s">
        <v>28</v>
      </c>
      <c r="V50" s="137"/>
      <c r="W50" s="138"/>
      <c r="X50" s="86"/>
      <c r="Y50" s="86"/>
      <c r="Z50" s="86"/>
      <c r="AA50" s="86"/>
      <c r="AB50" s="414"/>
      <c r="AC50" s="414"/>
      <c r="AD50" s="414"/>
      <c r="AE50" s="414"/>
      <c r="AF50" s="86"/>
      <c r="AG50" s="86"/>
      <c r="AH50" s="86"/>
      <c r="AI50" s="86"/>
      <c r="AJ50" s="86"/>
    </row>
    <row r="51" spans="1:36" ht="17.25" customHeight="1" x14ac:dyDescent="0.2">
      <c r="A51" t="s">
        <v>356</v>
      </c>
      <c r="B51" t="s">
        <v>357</v>
      </c>
      <c r="I51" s="77"/>
      <c r="J51" s="72"/>
      <c r="K51" s="132" t="s">
        <v>36</v>
      </c>
      <c r="L51" s="114"/>
      <c r="M51" s="114"/>
      <c r="N51" s="114"/>
      <c r="O51" s="114"/>
      <c r="P51" s="188"/>
      <c r="Q51" s="300"/>
      <c r="R51" s="36" t="s">
        <v>51</v>
      </c>
      <c r="S51" s="24"/>
      <c r="T51" s="22"/>
      <c r="U51" s="43"/>
      <c r="V51" s="36" t="s">
        <v>51</v>
      </c>
      <c r="W51" s="24"/>
      <c r="X51" s="116"/>
      <c r="Y51" s="116"/>
      <c r="Z51" s="116"/>
      <c r="AA51" s="116"/>
      <c r="AB51" s="116"/>
      <c r="AC51" s="116"/>
      <c r="AD51" s="116"/>
      <c r="AE51" s="116"/>
      <c r="AF51" s="116"/>
      <c r="AG51" s="116"/>
      <c r="AH51" s="116"/>
      <c r="AI51" s="116"/>
      <c r="AJ51" s="116"/>
    </row>
    <row r="52" spans="1:36" x14ac:dyDescent="0.2">
      <c r="I52" s="72"/>
      <c r="J52" s="72"/>
      <c r="K52" s="86"/>
      <c r="L52" s="86"/>
      <c r="M52" s="86"/>
      <c r="N52" s="86"/>
      <c r="O52" s="86"/>
      <c r="P52" s="86"/>
      <c r="Q52" s="86"/>
      <c r="R52" s="86"/>
      <c r="S52" s="86"/>
      <c r="T52" s="86"/>
      <c r="U52" s="86"/>
      <c r="V52" s="86"/>
      <c r="W52" s="86"/>
      <c r="X52" s="86"/>
      <c r="Y52" s="86"/>
      <c r="Z52" s="86"/>
      <c r="AA52" s="86"/>
      <c r="AB52" s="414"/>
      <c r="AC52" s="414"/>
      <c r="AD52" s="414"/>
      <c r="AE52" s="414"/>
      <c r="AF52" s="86"/>
      <c r="AG52" s="86"/>
      <c r="AH52" s="86"/>
      <c r="AI52" s="86"/>
      <c r="AJ52" s="86"/>
    </row>
    <row r="53" spans="1:36" x14ac:dyDescent="0.2">
      <c r="I53" s="179" t="s">
        <v>149</v>
      </c>
      <c r="J53" s="74" t="s">
        <v>511</v>
      </c>
      <c r="K53" s="73"/>
      <c r="L53" s="73"/>
      <c r="M53" s="73"/>
      <c r="N53" s="73"/>
      <c r="O53" s="73"/>
      <c r="P53" s="73"/>
      <c r="Q53" s="73"/>
      <c r="R53" s="73"/>
      <c r="S53" s="73"/>
      <c r="T53" s="73"/>
      <c r="U53" s="73"/>
      <c r="V53" s="73"/>
      <c r="W53" s="73"/>
      <c r="X53" s="73"/>
      <c r="Y53" s="73"/>
      <c r="Z53" s="73"/>
      <c r="AA53" s="73"/>
      <c r="AB53" s="73"/>
      <c r="AC53" s="73"/>
      <c r="AD53" s="414"/>
      <c r="AE53" s="414"/>
      <c r="AF53" s="73"/>
      <c r="AG53" s="73"/>
      <c r="AH53" s="86"/>
      <c r="AI53" s="86"/>
      <c r="AJ53" s="86"/>
    </row>
    <row r="54" spans="1:36" x14ac:dyDescent="0.2">
      <c r="I54" s="179"/>
      <c r="J54" s="73" t="s">
        <v>603</v>
      </c>
      <c r="K54" s="73"/>
      <c r="L54" s="73"/>
      <c r="M54" s="73"/>
      <c r="N54" s="73"/>
      <c r="O54" s="73"/>
      <c r="P54" s="73"/>
      <c r="Q54" s="73"/>
      <c r="R54" s="73"/>
      <c r="S54" s="73"/>
      <c r="T54" s="73"/>
      <c r="U54" s="73"/>
      <c r="V54" s="73"/>
      <c r="W54" s="73"/>
      <c r="X54" s="73"/>
      <c r="Y54" s="73"/>
      <c r="Z54" s="73"/>
      <c r="AA54" s="73"/>
      <c r="AB54" s="73"/>
      <c r="AC54" s="73"/>
      <c r="AD54" s="414"/>
      <c r="AE54" s="414"/>
      <c r="AF54" s="73"/>
      <c r="AG54" s="73"/>
      <c r="AH54" s="86"/>
      <c r="AI54" s="86"/>
      <c r="AJ54" s="86"/>
    </row>
    <row r="55" spans="1:36" ht="7.5" customHeight="1" x14ac:dyDescent="0.2">
      <c r="I55" s="72"/>
      <c r="J55" s="72"/>
      <c r="K55" s="86"/>
      <c r="L55" s="86"/>
      <c r="M55" s="86"/>
      <c r="N55" s="86"/>
      <c r="O55" s="86"/>
      <c r="P55" s="86"/>
      <c r="Q55" s="86"/>
      <c r="R55" s="86"/>
      <c r="S55" s="86"/>
      <c r="T55" s="86"/>
      <c r="U55" s="86"/>
      <c r="V55" s="86"/>
      <c r="W55" s="86"/>
      <c r="X55" s="86"/>
      <c r="Y55" s="86"/>
      <c r="Z55" s="86"/>
      <c r="AA55" s="86"/>
      <c r="AB55" s="414"/>
      <c r="AC55" s="414"/>
      <c r="AD55" s="414"/>
      <c r="AE55" s="414"/>
      <c r="AF55" s="86"/>
      <c r="AG55" s="86"/>
      <c r="AH55" s="86"/>
      <c r="AI55" s="86"/>
      <c r="AJ55" s="86"/>
    </row>
    <row r="56" spans="1:36" ht="41.25" customHeight="1" x14ac:dyDescent="0.2">
      <c r="I56" s="72"/>
      <c r="J56" s="72"/>
      <c r="K56" s="86"/>
      <c r="L56" s="86"/>
      <c r="M56" s="86"/>
      <c r="N56" s="86"/>
      <c r="O56" s="86"/>
      <c r="P56" s="182"/>
      <c r="Q56" s="208" t="s">
        <v>27</v>
      </c>
      <c r="R56" s="137"/>
      <c r="S56" s="138"/>
      <c r="T56" s="115"/>
      <c r="U56" s="208" t="s">
        <v>28</v>
      </c>
      <c r="V56" s="137"/>
      <c r="W56" s="138"/>
      <c r="X56" s="86"/>
      <c r="Y56" s="86"/>
      <c r="Z56" s="86"/>
      <c r="AA56" s="86"/>
      <c r="AB56" s="414"/>
      <c r="AC56" s="414"/>
      <c r="AD56" s="414"/>
      <c r="AE56" s="414"/>
      <c r="AF56" s="86"/>
      <c r="AG56" s="86"/>
      <c r="AH56" s="86"/>
      <c r="AI56" s="86"/>
      <c r="AJ56" s="86"/>
    </row>
    <row r="57" spans="1:36" ht="17.25" customHeight="1" x14ac:dyDescent="0.2">
      <c r="A57" t="s">
        <v>354</v>
      </c>
      <c r="B57" t="s">
        <v>355</v>
      </c>
      <c r="I57" s="77"/>
      <c r="J57" s="77"/>
      <c r="K57" s="132" t="s">
        <v>134</v>
      </c>
      <c r="L57" s="114"/>
      <c r="M57" s="114"/>
      <c r="N57" s="114"/>
      <c r="O57" s="114"/>
      <c r="P57" s="188"/>
      <c r="Q57" s="43"/>
      <c r="R57" s="36" t="s">
        <v>51</v>
      </c>
      <c r="S57" s="24"/>
      <c r="T57" s="22"/>
      <c r="U57" s="43"/>
      <c r="V57" s="36" t="s">
        <v>51</v>
      </c>
      <c r="W57" s="24"/>
      <c r="X57" s="116"/>
      <c r="Y57" s="116"/>
      <c r="Z57" s="116"/>
      <c r="AA57" s="116"/>
      <c r="AB57" s="116"/>
      <c r="AC57" s="116"/>
      <c r="AD57" s="116"/>
      <c r="AE57" s="116"/>
      <c r="AF57" s="116"/>
      <c r="AG57" s="116"/>
      <c r="AH57" s="116"/>
      <c r="AI57" s="116"/>
      <c r="AJ57" s="116"/>
    </row>
    <row r="58" spans="1:36" ht="12.75" customHeight="1" x14ac:dyDescent="0.2">
      <c r="I58" s="77"/>
      <c r="J58" s="72"/>
      <c r="K58" s="73"/>
      <c r="L58" s="73"/>
      <c r="M58" s="73"/>
      <c r="N58" s="73"/>
      <c r="O58" s="73"/>
      <c r="P58" s="73"/>
      <c r="Q58" s="73"/>
      <c r="R58" s="73"/>
      <c r="S58" s="73"/>
      <c r="T58" s="73"/>
      <c r="U58" s="73"/>
      <c r="V58" s="73"/>
      <c r="W58" s="73"/>
      <c r="X58" s="116"/>
      <c r="Y58" s="116"/>
      <c r="Z58" s="116"/>
      <c r="AA58" s="116"/>
      <c r="AB58" s="116"/>
      <c r="AC58" s="116"/>
      <c r="AD58" s="116"/>
      <c r="AE58" s="116"/>
      <c r="AF58" s="116"/>
      <c r="AG58" s="116"/>
      <c r="AH58" s="116"/>
      <c r="AI58" s="116"/>
      <c r="AJ58" s="116"/>
    </row>
    <row r="59" spans="1:36" ht="11.25" customHeight="1" x14ac:dyDescent="0.2">
      <c r="A59" s="416"/>
      <c r="B59" s="416"/>
      <c r="C59" s="416"/>
      <c r="I59" s="77"/>
      <c r="J59" s="74" t="s">
        <v>614</v>
      </c>
      <c r="K59" s="106"/>
      <c r="L59" s="106"/>
      <c r="M59" s="106"/>
      <c r="N59" s="106"/>
      <c r="O59" s="106"/>
      <c r="P59" s="106"/>
      <c r="Q59" s="410"/>
      <c r="R59" s="409"/>
      <c r="S59" s="254"/>
      <c r="T59" s="106"/>
      <c r="U59" s="410"/>
      <c r="V59" s="409"/>
      <c r="W59" s="254"/>
      <c r="X59" s="106"/>
      <c r="Y59" s="106"/>
      <c r="Z59" s="106"/>
      <c r="AA59" s="106"/>
      <c r="AB59" s="106"/>
      <c r="AC59" s="106"/>
      <c r="AD59" s="116"/>
      <c r="AE59" s="116"/>
      <c r="AF59" s="106"/>
      <c r="AG59" s="106"/>
      <c r="AH59" s="116"/>
      <c r="AI59" s="116"/>
      <c r="AJ59" s="116"/>
    </row>
    <row r="60" spans="1:36" ht="7.5" customHeight="1" thickBot="1" x14ac:dyDescent="0.25">
      <c r="A60" s="416"/>
      <c r="B60" s="416"/>
      <c r="C60" s="416"/>
      <c r="I60" s="77"/>
      <c r="J60" s="77"/>
      <c r="K60" s="106"/>
      <c r="L60" s="106"/>
      <c r="M60" s="106"/>
      <c r="N60" s="106"/>
      <c r="O60" s="106"/>
      <c r="P60" s="106"/>
      <c r="Q60" s="410"/>
      <c r="R60" s="409"/>
      <c r="S60" s="254"/>
      <c r="T60" s="106"/>
      <c r="U60" s="410"/>
      <c r="V60" s="409"/>
      <c r="W60" s="254"/>
      <c r="X60" s="106"/>
      <c r="Y60" s="106"/>
      <c r="Z60" s="106"/>
      <c r="AA60" s="106"/>
      <c r="AB60" s="106"/>
      <c r="AC60" s="106"/>
      <c r="AD60" s="116"/>
      <c r="AE60" s="116"/>
      <c r="AF60" s="106"/>
      <c r="AG60" s="106"/>
      <c r="AH60" s="116"/>
      <c r="AI60" s="116"/>
      <c r="AJ60" s="116"/>
    </row>
    <row r="61" spans="1:36" ht="12.75" customHeight="1" thickTop="1" thickBot="1" x14ac:dyDescent="0.25">
      <c r="A61" s="415" t="s">
        <v>722</v>
      </c>
      <c r="B61" s="416"/>
      <c r="C61" s="416"/>
      <c r="I61" s="77"/>
      <c r="J61" s="181"/>
      <c r="K61" s="106" t="s">
        <v>615</v>
      </c>
      <c r="L61" s="106"/>
      <c r="M61" s="106"/>
      <c r="N61" s="106"/>
      <c r="O61" s="106"/>
      <c r="P61" s="106"/>
      <c r="Q61" s="106"/>
      <c r="R61" s="106"/>
      <c r="S61" s="106"/>
      <c r="T61" s="106"/>
      <c r="U61" s="106"/>
      <c r="V61" s="106"/>
      <c r="W61" s="106"/>
      <c r="X61" s="106"/>
      <c r="Y61" s="106"/>
      <c r="Z61" s="73"/>
      <c r="AA61" s="73"/>
      <c r="AB61" s="73"/>
      <c r="AC61" s="73"/>
      <c r="AD61" s="116"/>
      <c r="AE61" s="116"/>
      <c r="AF61" s="73"/>
      <c r="AG61" s="73"/>
      <c r="AH61" s="116"/>
      <c r="AI61" s="116"/>
      <c r="AJ61" s="116"/>
    </row>
    <row r="62" spans="1:36" ht="14.25" customHeight="1" thickTop="1" thickBot="1" x14ac:dyDescent="0.25">
      <c r="A62" s="416"/>
      <c r="B62" s="416"/>
      <c r="C62" s="416"/>
      <c r="I62" s="77"/>
      <c r="J62" s="73"/>
      <c r="K62" s="106"/>
      <c r="L62" s="106"/>
      <c r="M62" s="106"/>
      <c r="N62" s="106"/>
      <c r="O62" s="106"/>
      <c r="P62" s="106"/>
      <c r="Q62" s="106"/>
      <c r="R62" s="106"/>
      <c r="S62" s="106"/>
      <c r="T62" s="106"/>
      <c r="U62" s="106"/>
      <c r="V62" s="106"/>
      <c r="W62" s="106"/>
      <c r="X62" s="106"/>
      <c r="Y62" s="106"/>
      <c r="Z62" s="73"/>
      <c r="AA62" s="73"/>
      <c r="AB62" s="73"/>
      <c r="AC62" s="73"/>
      <c r="AD62" s="116"/>
      <c r="AE62" s="116"/>
      <c r="AF62" s="73"/>
      <c r="AG62" s="73"/>
      <c r="AH62" s="116"/>
      <c r="AI62" s="116"/>
      <c r="AJ62" s="116"/>
    </row>
    <row r="63" spans="1:36" ht="12.75" customHeight="1" thickTop="1" thickBot="1" x14ac:dyDescent="0.25">
      <c r="A63" s="415" t="s">
        <v>723</v>
      </c>
      <c r="B63" s="416"/>
      <c r="C63" s="416"/>
      <c r="I63" s="77"/>
      <c r="J63" s="181"/>
      <c r="K63" s="106" t="s">
        <v>616</v>
      </c>
      <c r="L63" s="106"/>
      <c r="M63" s="106"/>
      <c r="N63" s="106"/>
      <c r="O63" s="106"/>
      <c r="P63" s="106"/>
      <c r="Q63" s="106"/>
      <c r="R63" s="106"/>
      <c r="S63" s="106"/>
      <c r="T63" s="106"/>
      <c r="U63" s="106"/>
      <c r="V63" s="106"/>
      <c r="W63" s="106"/>
      <c r="X63" s="106"/>
      <c r="Y63" s="106"/>
      <c r="Z63" s="73"/>
      <c r="AA63" s="73"/>
      <c r="AB63" s="73"/>
      <c r="AC63" s="73"/>
      <c r="AD63" s="116"/>
      <c r="AE63" s="116"/>
      <c r="AF63" s="73"/>
      <c r="AG63" s="73"/>
      <c r="AH63" s="116"/>
      <c r="AI63" s="116"/>
      <c r="AJ63" s="116"/>
    </row>
    <row r="64" spans="1:36" ht="14.25" customHeight="1" thickTop="1" thickBot="1" x14ac:dyDescent="0.25">
      <c r="A64" s="416"/>
      <c r="B64" s="416"/>
      <c r="C64" s="416"/>
      <c r="I64" s="77"/>
      <c r="J64" s="73"/>
      <c r="K64" s="106"/>
      <c r="L64" s="106"/>
      <c r="M64" s="106"/>
      <c r="N64" s="106"/>
      <c r="O64" s="106"/>
      <c r="P64" s="106"/>
      <c r="Q64" s="106"/>
      <c r="R64" s="106"/>
      <c r="S64" s="106"/>
      <c r="T64" s="106"/>
      <c r="U64" s="106"/>
      <c r="V64" s="106"/>
      <c r="W64" s="106"/>
      <c r="X64" s="106"/>
      <c r="Y64" s="106"/>
      <c r="Z64" s="73"/>
      <c r="AA64" s="73"/>
      <c r="AB64" s="73"/>
      <c r="AC64" s="73"/>
      <c r="AD64" s="116"/>
      <c r="AE64" s="116"/>
      <c r="AF64" s="73"/>
      <c r="AG64" s="73"/>
      <c r="AH64" s="116"/>
      <c r="AI64" s="116"/>
      <c r="AJ64" s="116"/>
    </row>
    <row r="65" spans="1:36" ht="12.75" customHeight="1" thickTop="1" thickBot="1" x14ac:dyDescent="0.25">
      <c r="A65" s="415" t="s">
        <v>724</v>
      </c>
      <c r="B65" s="416"/>
      <c r="C65" s="416"/>
      <c r="I65" s="77"/>
      <c r="J65" s="181"/>
      <c r="K65" s="106" t="s">
        <v>617</v>
      </c>
      <c r="L65" s="106"/>
      <c r="M65" s="106"/>
      <c r="N65" s="106"/>
      <c r="O65" s="106"/>
      <c r="P65" s="106"/>
      <c r="Q65" s="106"/>
      <c r="R65" s="106"/>
      <c r="S65" s="106"/>
      <c r="T65" s="106"/>
      <c r="U65" s="106"/>
      <c r="V65" s="106"/>
      <c r="W65" s="106"/>
      <c r="X65" s="106"/>
      <c r="Y65" s="106"/>
      <c r="Z65" s="73"/>
      <c r="AA65" s="73"/>
      <c r="AB65" s="73"/>
      <c r="AC65" s="73"/>
      <c r="AD65" s="116"/>
      <c r="AE65" s="116"/>
      <c r="AF65" s="73"/>
      <c r="AG65" s="73"/>
      <c r="AH65" s="116"/>
      <c r="AI65" s="116"/>
      <c r="AJ65" s="116"/>
    </row>
    <row r="66" spans="1:36" ht="14.25" customHeight="1" thickTop="1" thickBot="1" x14ac:dyDescent="0.25">
      <c r="A66" s="416"/>
      <c r="B66" s="416"/>
      <c r="C66" s="416"/>
      <c r="I66" s="77"/>
      <c r="J66" s="73"/>
      <c r="K66" s="106"/>
      <c r="L66" s="106"/>
      <c r="M66" s="106"/>
      <c r="N66" s="106"/>
      <c r="O66" s="106"/>
      <c r="P66" s="106"/>
      <c r="Q66" s="106"/>
      <c r="R66" s="106"/>
      <c r="S66" s="106"/>
      <c r="T66" s="106"/>
      <c r="U66" s="106"/>
      <c r="V66" s="106"/>
      <c r="W66" s="106"/>
      <c r="X66" s="106"/>
      <c r="Y66" s="106"/>
      <c r="Z66" s="73"/>
      <c r="AA66" s="73"/>
      <c r="AB66" s="73"/>
      <c r="AC66" s="73"/>
      <c r="AD66" s="116"/>
      <c r="AE66" s="116"/>
      <c r="AF66" s="73"/>
      <c r="AG66" s="73"/>
      <c r="AH66" s="116"/>
      <c r="AI66" s="116"/>
      <c r="AJ66" s="116"/>
    </row>
    <row r="67" spans="1:36" ht="12.75" customHeight="1" thickTop="1" thickBot="1" x14ac:dyDescent="0.25">
      <c r="A67" s="415" t="s">
        <v>725</v>
      </c>
      <c r="B67" s="416"/>
      <c r="C67" s="416"/>
      <c r="I67" s="77"/>
      <c r="J67" s="181"/>
      <c r="K67" s="106" t="s">
        <v>717</v>
      </c>
      <c r="L67" s="106"/>
      <c r="M67" s="106"/>
      <c r="N67" s="106"/>
      <c r="O67" s="106"/>
      <c r="P67" s="106"/>
      <c r="Q67" s="106"/>
      <c r="R67" s="106"/>
      <c r="S67" s="106"/>
      <c r="T67" s="106"/>
      <c r="U67" s="106"/>
      <c r="V67" s="106"/>
      <c r="W67" s="106"/>
      <c r="X67" s="106"/>
      <c r="Y67" s="106"/>
      <c r="Z67" s="73"/>
      <c r="AA67" s="73"/>
      <c r="AB67" s="73"/>
      <c r="AC67" s="73"/>
      <c r="AD67" s="116"/>
      <c r="AE67" s="116"/>
      <c r="AF67" s="73"/>
      <c r="AG67" s="73"/>
      <c r="AH67" s="116"/>
      <c r="AI67" s="116"/>
      <c r="AJ67" s="116"/>
    </row>
    <row r="68" spans="1:36" ht="14.25" customHeight="1" thickTop="1" thickBot="1" x14ac:dyDescent="0.25">
      <c r="A68" s="416"/>
      <c r="B68" s="416"/>
      <c r="C68" s="416"/>
      <c r="I68" s="77"/>
      <c r="J68" s="73"/>
      <c r="K68" s="106"/>
      <c r="L68" s="106"/>
      <c r="M68" s="106"/>
      <c r="N68" s="106"/>
      <c r="O68" s="106"/>
      <c r="P68" s="106"/>
      <c r="Q68" s="106"/>
      <c r="R68" s="106"/>
      <c r="S68" s="106"/>
      <c r="T68" s="106"/>
      <c r="U68" s="106"/>
      <c r="V68" s="106"/>
      <c r="W68" s="106"/>
      <c r="X68" s="106"/>
      <c r="Y68" s="106"/>
      <c r="Z68" s="73"/>
      <c r="AA68" s="73"/>
      <c r="AB68" s="73"/>
      <c r="AC68" s="73"/>
      <c r="AD68" s="116"/>
      <c r="AE68" s="116"/>
      <c r="AF68" s="73"/>
      <c r="AG68" s="73"/>
      <c r="AH68" s="116"/>
      <c r="AI68" s="116"/>
      <c r="AJ68" s="116"/>
    </row>
    <row r="69" spans="1:36" ht="12.75" customHeight="1" thickTop="1" thickBot="1" x14ac:dyDescent="0.25">
      <c r="A69" s="415" t="s">
        <v>726</v>
      </c>
      <c r="B69" s="416"/>
      <c r="C69" s="416"/>
      <c r="I69" s="77"/>
      <c r="J69" s="181"/>
      <c r="K69" s="106" t="s">
        <v>712</v>
      </c>
      <c r="L69" s="106"/>
      <c r="M69" s="106"/>
      <c r="N69" s="106"/>
      <c r="O69" s="106"/>
      <c r="P69" s="106"/>
      <c r="Q69" s="106"/>
      <c r="R69" s="106"/>
      <c r="S69" s="106"/>
      <c r="T69" s="106"/>
      <c r="U69" s="106"/>
      <c r="V69" s="106"/>
      <c r="W69" s="106"/>
      <c r="X69" s="106"/>
      <c r="Y69" s="106"/>
      <c r="Z69" s="73"/>
      <c r="AA69" s="73"/>
      <c r="AB69" s="73"/>
      <c r="AC69" s="73"/>
      <c r="AD69" s="116"/>
      <c r="AE69" s="116"/>
      <c r="AF69" s="73"/>
      <c r="AG69" s="73"/>
      <c r="AH69" s="116"/>
      <c r="AI69" s="116"/>
      <c r="AJ69" s="116"/>
    </row>
    <row r="70" spans="1:36" ht="14.25" customHeight="1" thickTop="1" thickBot="1" x14ac:dyDescent="0.25">
      <c r="A70" s="416"/>
      <c r="B70" s="416"/>
      <c r="C70" s="416"/>
      <c r="I70" s="77"/>
      <c r="J70" s="73"/>
      <c r="K70" s="106"/>
      <c r="L70" s="106"/>
      <c r="M70" s="106"/>
      <c r="N70" s="106"/>
      <c r="O70" s="106"/>
      <c r="P70" s="106"/>
      <c r="Q70" s="106"/>
      <c r="R70" s="106"/>
      <c r="S70" s="106"/>
      <c r="T70" s="106"/>
      <c r="U70" s="106"/>
      <c r="V70" s="106"/>
      <c r="W70" s="106"/>
      <c r="X70" s="106"/>
      <c r="Y70" s="106"/>
      <c r="Z70" s="73"/>
      <c r="AA70" s="73"/>
      <c r="AB70" s="73"/>
      <c r="AC70" s="73"/>
      <c r="AD70" s="116"/>
      <c r="AE70" s="116"/>
      <c r="AF70" s="73"/>
      <c r="AG70" s="73"/>
      <c r="AH70" s="116"/>
      <c r="AI70" s="116"/>
      <c r="AJ70" s="116"/>
    </row>
    <row r="71" spans="1:36" ht="12.75" customHeight="1" thickTop="1" thickBot="1" x14ac:dyDescent="0.25">
      <c r="A71" s="415" t="s">
        <v>727</v>
      </c>
      <c r="B71" s="415" t="s">
        <v>618</v>
      </c>
      <c r="C71" s="416"/>
      <c r="I71" s="77"/>
      <c r="J71" s="181"/>
      <c r="K71" s="106" t="s">
        <v>763</v>
      </c>
      <c r="L71" s="438"/>
      <c r="M71" s="438"/>
      <c r="N71" s="438"/>
      <c r="O71" s="439"/>
      <c r="P71" s="439"/>
      <c r="Q71" s="439"/>
      <c r="R71" s="439"/>
      <c r="S71" s="439"/>
      <c r="T71" s="439"/>
      <c r="U71" s="439"/>
      <c r="V71" s="439"/>
      <c r="W71" s="439"/>
      <c r="X71" s="439"/>
      <c r="Y71" s="439"/>
      <c r="Z71" s="439"/>
      <c r="AA71" s="439"/>
      <c r="AB71" s="439"/>
      <c r="AC71" s="439"/>
      <c r="AD71" s="439"/>
      <c r="AE71" s="439"/>
      <c r="AF71" s="439"/>
      <c r="AG71" s="439"/>
      <c r="AH71" s="116"/>
      <c r="AI71" s="116"/>
      <c r="AJ71" s="116"/>
    </row>
    <row r="72" spans="1:36" ht="12.75" customHeight="1" thickTop="1" x14ac:dyDescent="0.2">
      <c r="A72" s="416"/>
      <c r="B72" s="416"/>
      <c r="C72" s="416"/>
      <c r="I72" s="77"/>
      <c r="J72" s="72"/>
      <c r="K72" s="73"/>
      <c r="L72" s="73"/>
      <c r="M72" s="73"/>
      <c r="N72" s="73"/>
      <c r="O72" s="73"/>
      <c r="P72" s="73"/>
      <c r="Q72" s="73"/>
      <c r="R72" s="73"/>
      <c r="S72" s="73"/>
      <c r="T72" s="73"/>
      <c r="U72" s="73"/>
      <c r="V72" s="73"/>
      <c r="W72" s="73"/>
      <c r="X72" s="116"/>
      <c r="Y72" s="116"/>
      <c r="Z72" s="116"/>
      <c r="AA72" s="116"/>
      <c r="AB72" s="116"/>
      <c r="AC72" s="116"/>
      <c r="AD72" s="116"/>
      <c r="AE72" s="116"/>
      <c r="AF72" s="116"/>
      <c r="AG72" s="116"/>
      <c r="AH72" s="116"/>
      <c r="AI72" s="116"/>
      <c r="AJ72" s="116"/>
    </row>
    <row r="73" spans="1:36" ht="12.75" customHeight="1" x14ac:dyDescent="0.2">
      <c r="I73" s="77"/>
      <c r="J73" s="74" t="s">
        <v>385</v>
      </c>
      <c r="K73" s="73"/>
      <c r="L73" s="73"/>
      <c r="M73" s="73"/>
      <c r="N73" s="73"/>
      <c r="O73" s="73"/>
      <c r="P73" s="73"/>
      <c r="Q73" s="73"/>
      <c r="R73" s="73"/>
      <c r="S73" s="73"/>
      <c r="T73" s="73"/>
      <c r="U73" s="73"/>
      <c r="V73" s="73"/>
      <c r="W73" s="73"/>
      <c r="X73" s="116"/>
      <c r="Y73" s="116"/>
      <c r="Z73" s="116"/>
      <c r="AA73" s="116"/>
      <c r="AB73" s="116"/>
      <c r="AC73" s="116"/>
      <c r="AD73" s="116"/>
      <c r="AE73" s="116"/>
      <c r="AF73" s="116"/>
      <c r="AG73" s="116"/>
      <c r="AH73" s="116"/>
      <c r="AI73" s="116"/>
      <c r="AJ73" s="116"/>
    </row>
    <row r="74" spans="1:36" ht="7.5" customHeight="1" x14ac:dyDescent="0.2">
      <c r="I74" s="77"/>
      <c r="J74" s="72"/>
      <c r="K74" s="73"/>
      <c r="L74" s="73"/>
      <c r="M74" s="73"/>
      <c r="N74" s="73"/>
      <c r="O74" s="73"/>
      <c r="P74" s="73"/>
      <c r="Q74" s="73"/>
      <c r="R74" s="73"/>
      <c r="S74" s="73"/>
      <c r="T74" s="73"/>
      <c r="U74" s="73"/>
      <c r="V74" s="73"/>
      <c r="W74" s="73"/>
      <c r="X74" s="116"/>
      <c r="Y74" s="116"/>
      <c r="Z74" s="116"/>
      <c r="AA74" s="116"/>
      <c r="AB74" s="116"/>
      <c r="AC74" s="116"/>
      <c r="AD74" s="116"/>
      <c r="AE74" s="116"/>
      <c r="AF74" s="116"/>
      <c r="AG74" s="116"/>
      <c r="AH74" s="116"/>
      <c r="AI74" s="116"/>
      <c r="AJ74" s="116"/>
    </row>
    <row r="75" spans="1:36" ht="41.25" customHeight="1" x14ac:dyDescent="0.2">
      <c r="I75" s="77"/>
      <c r="J75" s="72"/>
      <c r="K75" s="73"/>
      <c r="L75" s="73"/>
      <c r="M75" s="73"/>
      <c r="N75" s="73"/>
      <c r="O75" s="73"/>
      <c r="P75" s="203"/>
      <c r="Q75" s="136" t="s">
        <v>27</v>
      </c>
      <c r="R75" s="204"/>
      <c r="S75" s="205"/>
      <c r="T75" s="203"/>
      <c r="U75" s="136" t="s">
        <v>28</v>
      </c>
      <c r="V75" s="204"/>
      <c r="W75" s="205"/>
      <c r="X75" s="116"/>
      <c r="Y75" s="116"/>
      <c r="Z75" s="116"/>
      <c r="AA75" s="116"/>
      <c r="AB75" s="116"/>
      <c r="AC75" s="116"/>
      <c r="AD75" s="116"/>
      <c r="AE75" s="116"/>
      <c r="AF75" s="116"/>
      <c r="AG75" s="116"/>
      <c r="AH75" s="116"/>
      <c r="AI75" s="116"/>
      <c r="AJ75" s="116"/>
    </row>
    <row r="76" spans="1:36" ht="27.75" customHeight="1" x14ac:dyDescent="0.2">
      <c r="I76" s="72"/>
      <c r="J76" s="72"/>
      <c r="K76" s="436" t="s">
        <v>493</v>
      </c>
      <c r="L76" s="437"/>
      <c r="M76" s="437"/>
      <c r="N76" s="437"/>
      <c r="O76" s="114"/>
      <c r="P76" s="132"/>
      <c r="Q76" s="154" t="str">
        <f>IF(AND(ISNUMBER(Q51), ISNUMBER(Q57)),Q51-Q57,"")</f>
        <v/>
      </c>
      <c r="R76" s="133" t="s">
        <v>51</v>
      </c>
      <c r="S76" s="134"/>
      <c r="T76" s="114"/>
      <c r="U76" s="154" t="str">
        <f>IF(AND(ISNUMBER(U51), ISNUMBER(U57)),U51-U57,"")</f>
        <v/>
      </c>
      <c r="V76" s="133" t="s">
        <v>51</v>
      </c>
      <c r="W76" s="134"/>
      <c r="X76" s="86"/>
      <c r="Y76" s="86"/>
      <c r="Z76" s="86"/>
      <c r="AA76" s="86"/>
      <c r="AB76" s="414"/>
      <c r="AC76" s="414"/>
      <c r="AD76" s="414"/>
      <c r="AE76" s="414"/>
      <c r="AF76" s="86"/>
      <c r="AG76" s="86"/>
      <c r="AH76" s="86"/>
      <c r="AI76" s="86"/>
      <c r="AJ76" s="86"/>
    </row>
    <row r="77" spans="1:36" ht="11.25" customHeight="1" thickBot="1" x14ac:dyDescent="0.25">
      <c r="I77" s="72"/>
      <c r="J77" s="72"/>
      <c r="K77" s="116"/>
      <c r="L77" s="116"/>
      <c r="M77" s="116"/>
      <c r="N77" s="116"/>
      <c r="O77" s="116"/>
      <c r="P77" s="116"/>
      <c r="Q77" s="155"/>
      <c r="R77" s="147"/>
      <c r="S77" s="148"/>
      <c r="T77" s="116"/>
      <c r="U77" s="155"/>
      <c r="V77" s="147"/>
      <c r="W77" s="148"/>
      <c r="X77" s="86"/>
      <c r="Y77" s="86"/>
      <c r="Z77" s="86"/>
      <c r="AA77" s="86"/>
      <c r="AB77" s="414"/>
      <c r="AC77" s="414"/>
      <c r="AD77" s="414"/>
      <c r="AE77" s="414"/>
      <c r="AF77" s="86"/>
      <c r="AG77" s="86"/>
      <c r="AH77" s="86"/>
      <c r="AI77" s="86"/>
      <c r="AJ77" s="86"/>
    </row>
    <row r="78" spans="1:36" x14ac:dyDescent="0.2">
      <c r="I78" s="212" t="s">
        <v>324</v>
      </c>
      <c r="J78" s="212"/>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row>
    <row r="79" spans="1:36" x14ac:dyDescent="0.2">
      <c r="I79" s="73" t="s">
        <v>325</v>
      </c>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row>
    <row r="80" spans="1:36" x14ac:dyDescent="0.2">
      <c r="I80" s="73" t="s">
        <v>738</v>
      </c>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row>
    <row r="81" spans="1:36" x14ac:dyDescent="0.2">
      <c r="I81" s="73" t="s">
        <v>475</v>
      </c>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row>
    <row r="82" spans="1:36" ht="17.25" customHeight="1" x14ac:dyDescent="0.2">
      <c r="A82" t="s">
        <v>358</v>
      </c>
      <c r="I82" s="431"/>
      <c r="J82" s="432"/>
      <c r="K82" s="432"/>
      <c r="L82" s="432"/>
      <c r="M82" s="432"/>
      <c r="N82" s="432"/>
      <c r="O82" s="432"/>
      <c r="P82" s="432"/>
      <c r="Q82" s="432"/>
      <c r="R82" s="432"/>
      <c r="S82" s="432"/>
      <c r="T82" s="432"/>
      <c r="U82" s="432"/>
      <c r="V82" s="432"/>
      <c r="W82" s="432"/>
      <c r="X82" s="432"/>
      <c r="Y82" s="432"/>
      <c r="Z82" s="432"/>
      <c r="AA82" s="432"/>
      <c r="AB82" s="432"/>
      <c r="AC82" s="432"/>
      <c r="AD82" s="432"/>
      <c r="AE82" s="432"/>
      <c r="AF82" s="432"/>
      <c r="AG82" s="432"/>
      <c r="AH82" s="432"/>
      <c r="AI82" s="432"/>
      <c r="AJ82" s="152"/>
    </row>
    <row r="83" spans="1:36" ht="17.25" customHeight="1" x14ac:dyDescent="0.2">
      <c r="A83" t="s">
        <v>359</v>
      </c>
      <c r="I83" s="431"/>
      <c r="J83" s="432"/>
      <c r="K83" s="432"/>
      <c r="L83" s="432"/>
      <c r="M83" s="432"/>
      <c r="N83" s="432"/>
      <c r="O83" s="432"/>
      <c r="P83" s="432"/>
      <c r="Q83" s="432"/>
      <c r="R83" s="432"/>
      <c r="S83" s="432"/>
      <c r="T83" s="432"/>
      <c r="U83" s="432"/>
      <c r="V83" s="432"/>
      <c r="W83" s="432"/>
      <c r="X83" s="432"/>
      <c r="Y83" s="432"/>
      <c r="Z83" s="432"/>
      <c r="AA83" s="432"/>
      <c r="AB83" s="432"/>
      <c r="AC83" s="432"/>
      <c r="AD83" s="432"/>
      <c r="AE83" s="432"/>
      <c r="AF83" s="432"/>
      <c r="AG83" s="432"/>
      <c r="AH83" s="432"/>
      <c r="AI83" s="432"/>
      <c r="AJ83" s="152"/>
    </row>
    <row r="84" spans="1:36" ht="17.25" customHeight="1" x14ac:dyDescent="0.2">
      <c r="A84" t="s">
        <v>360</v>
      </c>
      <c r="I84" s="431"/>
      <c r="J84" s="432"/>
      <c r="K84" s="432"/>
      <c r="L84" s="432"/>
      <c r="M84" s="432"/>
      <c r="N84" s="432"/>
      <c r="O84" s="432"/>
      <c r="P84" s="432"/>
      <c r="Q84" s="432"/>
      <c r="R84" s="432"/>
      <c r="S84" s="432"/>
      <c r="T84" s="432"/>
      <c r="U84" s="432"/>
      <c r="V84" s="432"/>
      <c r="W84" s="432"/>
      <c r="X84" s="432"/>
      <c r="Y84" s="432"/>
      <c r="Z84" s="432"/>
      <c r="AA84" s="432"/>
      <c r="AB84" s="432"/>
      <c r="AC84" s="432"/>
      <c r="AD84" s="432"/>
      <c r="AE84" s="432"/>
      <c r="AF84" s="432"/>
      <c r="AG84" s="432"/>
      <c r="AH84" s="432"/>
      <c r="AI84" s="432"/>
      <c r="AJ84" s="152"/>
    </row>
    <row r="85" spans="1:36" ht="17.25" customHeight="1" x14ac:dyDescent="0.2">
      <c r="A85" t="s">
        <v>361</v>
      </c>
      <c r="I85" s="431"/>
      <c r="J85" s="432"/>
      <c r="K85" s="432"/>
      <c r="L85" s="432"/>
      <c r="M85" s="432"/>
      <c r="N85" s="432"/>
      <c r="O85" s="432"/>
      <c r="P85" s="432"/>
      <c r="Q85" s="432"/>
      <c r="R85" s="432"/>
      <c r="S85" s="432"/>
      <c r="T85" s="432"/>
      <c r="U85" s="432"/>
      <c r="V85" s="432"/>
      <c r="W85" s="432"/>
      <c r="X85" s="432"/>
      <c r="Y85" s="432"/>
      <c r="Z85" s="432"/>
      <c r="AA85" s="432"/>
      <c r="AB85" s="432"/>
      <c r="AC85" s="432"/>
      <c r="AD85" s="432"/>
      <c r="AE85" s="432"/>
      <c r="AF85" s="432"/>
      <c r="AG85" s="432"/>
      <c r="AH85" s="432"/>
      <c r="AI85" s="432"/>
      <c r="AJ85" s="152"/>
    </row>
    <row r="86" spans="1:36" ht="5.25" customHeight="1" thickBot="1" x14ac:dyDescent="0.25">
      <c r="I86" s="153"/>
      <c r="J86" s="156"/>
      <c r="K86" s="153"/>
      <c r="L86" s="153"/>
      <c r="M86" s="153"/>
      <c r="N86" s="153"/>
      <c r="O86" s="153"/>
      <c r="P86" s="153"/>
      <c r="Q86" s="153"/>
      <c r="R86" s="153"/>
      <c r="S86" s="153"/>
      <c r="T86" s="153"/>
      <c r="U86" s="153"/>
      <c r="V86" s="153"/>
      <c r="W86" s="153"/>
      <c r="X86" s="153"/>
      <c r="Y86" s="153"/>
      <c r="Z86" s="153"/>
      <c r="AA86" s="153"/>
      <c r="AB86" s="153"/>
      <c r="AC86" s="153"/>
      <c r="AD86" s="153"/>
      <c r="AE86" s="153"/>
      <c r="AF86" s="153"/>
      <c r="AG86" s="153"/>
      <c r="AH86" s="153"/>
      <c r="AI86" s="153"/>
      <c r="AJ86" s="153"/>
    </row>
    <row r="87" spans="1:36" x14ac:dyDescent="0.2">
      <c r="I87" s="72"/>
      <c r="J87" s="86"/>
      <c r="K87" s="86"/>
      <c r="L87" s="86"/>
      <c r="M87" s="86"/>
      <c r="N87" s="86"/>
      <c r="O87" s="86"/>
      <c r="P87" s="86"/>
      <c r="Q87" s="86"/>
      <c r="R87" s="86"/>
      <c r="S87" s="86"/>
      <c r="T87" s="86"/>
      <c r="U87" s="86"/>
      <c r="V87" s="86"/>
      <c r="W87" s="86"/>
      <c r="X87" s="86"/>
      <c r="Y87" s="86"/>
      <c r="Z87" s="86"/>
      <c r="AA87" s="86"/>
      <c r="AB87" s="414"/>
      <c r="AC87" s="414"/>
      <c r="AD87" s="414"/>
      <c r="AE87" s="414"/>
      <c r="AF87" s="86"/>
      <c r="AG87" s="86"/>
      <c r="AH87" s="86"/>
      <c r="AI87" s="86"/>
      <c r="AJ87" s="86"/>
    </row>
    <row r="88" spans="1:36" x14ac:dyDescent="0.2">
      <c r="I88" s="72"/>
      <c r="J88" s="86"/>
      <c r="K88" s="86"/>
      <c r="L88" s="86"/>
      <c r="M88" s="86"/>
      <c r="N88" s="86"/>
      <c r="O88" s="86"/>
      <c r="P88" s="86"/>
      <c r="Q88" s="86"/>
      <c r="R88" s="86"/>
      <c r="S88" s="86"/>
      <c r="T88" s="86"/>
      <c r="U88" s="86"/>
      <c r="V88" s="86"/>
      <c r="W88" s="86"/>
      <c r="X88" s="86"/>
      <c r="Y88" s="86"/>
      <c r="Z88" s="86"/>
      <c r="AA88" s="86"/>
      <c r="AB88" s="414"/>
      <c r="AC88" s="414"/>
      <c r="AD88" s="414"/>
      <c r="AE88" s="414"/>
      <c r="AF88" s="86"/>
      <c r="AG88" s="86"/>
      <c r="AH88" s="86"/>
      <c r="AI88" s="86"/>
      <c r="AJ88" s="86"/>
    </row>
    <row r="89" spans="1:36" x14ac:dyDescent="0.2">
      <c r="I89" s="72"/>
      <c r="J89" s="86"/>
      <c r="K89" s="86"/>
      <c r="L89" s="86"/>
      <c r="M89" s="86"/>
      <c r="N89" s="86"/>
      <c r="O89" s="86"/>
      <c r="P89" s="86"/>
      <c r="Q89" s="86"/>
      <c r="R89" s="86"/>
      <c r="S89" s="86"/>
      <c r="T89" s="86"/>
      <c r="U89" s="86"/>
      <c r="V89" s="86"/>
      <c r="W89" s="86"/>
      <c r="X89" s="86"/>
      <c r="Y89" s="86"/>
      <c r="Z89" s="86"/>
      <c r="AA89" s="86"/>
      <c r="AB89" s="414"/>
      <c r="AC89" s="414"/>
      <c r="AD89" s="414"/>
      <c r="AE89" s="414"/>
      <c r="AF89" s="86"/>
      <c r="AG89" s="86"/>
      <c r="AH89" s="86"/>
      <c r="AI89" s="86"/>
      <c r="AJ89" s="86"/>
    </row>
    <row r="90" spans="1:36" x14ac:dyDescent="0.2">
      <c r="I90" s="72"/>
      <c r="J90" s="86"/>
      <c r="K90" s="86"/>
      <c r="L90" s="86"/>
      <c r="M90" s="86"/>
      <c r="N90" s="86"/>
      <c r="O90" s="86"/>
      <c r="P90" s="86"/>
      <c r="Q90" s="86"/>
      <c r="R90" s="86"/>
      <c r="S90" s="86"/>
      <c r="T90" s="86"/>
      <c r="U90" s="86"/>
      <c r="V90" s="86"/>
      <c r="W90" s="86"/>
      <c r="X90" s="86"/>
      <c r="Y90" s="86"/>
      <c r="Z90" s="86"/>
      <c r="AA90" s="86"/>
      <c r="AB90" s="414"/>
      <c r="AC90" s="414"/>
      <c r="AD90" s="414"/>
      <c r="AE90" s="414"/>
      <c r="AF90" s="86"/>
      <c r="AG90" s="86"/>
      <c r="AH90" s="86"/>
      <c r="AI90" s="86"/>
      <c r="AJ90" s="86"/>
    </row>
    <row r="91" spans="1:36" x14ac:dyDescent="0.2">
      <c r="I91" s="125" t="s">
        <v>502</v>
      </c>
      <c r="J91" s="124"/>
      <c r="K91" s="124"/>
      <c r="L91" s="124"/>
      <c r="M91" s="124"/>
      <c r="N91" s="124"/>
      <c r="O91" s="124"/>
      <c r="P91" s="124"/>
      <c r="Q91" s="124"/>
      <c r="R91" s="124"/>
      <c r="S91" s="124"/>
      <c r="T91" s="124"/>
      <c r="U91" s="124"/>
      <c r="V91" s="168" t="s">
        <v>84</v>
      </c>
      <c r="W91" s="152"/>
      <c r="X91" s="152"/>
      <c r="Y91" s="152"/>
      <c r="Z91" s="86"/>
      <c r="AA91" s="124"/>
      <c r="AB91" s="414"/>
      <c r="AC91" s="414"/>
      <c r="AD91" s="414"/>
      <c r="AE91" s="414"/>
      <c r="AF91" s="86"/>
      <c r="AG91" s="86"/>
      <c r="AH91" s="86"/>
      <c r="AI91" s="86"/>
      <c r="AJ91" s="86"/>
    </row>
    <row r="92" spans="1:36" ht="7.5" customHeight="1" x14ac:dyDescent="0.2">
      <c r="I92" s="72"/>
      <c r="J92" s="72"/>
      <c r="K92" s="125"/>
      <c r="L92" s="124"/>
      <c r="M92" s="124"/>
      <c r="N92" s="207"/>
      <c r="O92" s="86"/>
      <c r="P92" s="86"/>
      <c r="Q92" s="86"/>
      <c r="R92" s="86"/>
      <c r="S92" s="86"/>
      <c r="T92" s="86"/>
      <c r="U92" s="86"/>
      <c r="V92" s="86"/>
      <c r="W92" s="86"/>
      <c r="X92" s="86"/>
      <c r="Y92" s="86"/>
      <c r="Z92" s="86"/>
      <c r="AA92" s="86"/>
      <c r="AB92" s="414"/>
      <c r="AC92" s="414"/>
      <c r="AD92" s="414"/>
      <c r="AE92" s="414"/>
      <c r="AF92" s="86"/>
      <c r="AG92" s="86"/>
      <c r="AH92" s="86"/>
      <c r="AI92" s="86"/>
      <c r="AJ92" s="86"/>
    </row>
  </sheetData>
  <sheetProtection algorithmName="SHA-1" hashValue="FztRh5lZEuitXErCgfe/p1eIZ48=" saltValue="9XT/VbxqPLkm25r5Vd7BqQ==" spinCount="100000" sheet="1" objects="1" scenarios="1"/>
  <mergeCells count="10">
    <mergeCell ref="I85:AI85"/>
    <mergeCell ref="I83:AI83"/>
    <mergeCell ref="I84:AI84"/>
    <mergeCell ref="K76:N76"/>
    <mergeCell ref="L71:AG71"/>
    <mergeCell ref="J8:AJ8"/>
    <mergeCell ref="K14:O14"/>
    <mergeCell ref="I82:AI82"/>
    <mergeCell ref="K22:O22"/>
    <mergeCell ref="K15:O15"/>
  </mergeCells>
  <phoneticPr fontId="0" type="noConversion"/>
  <dataValidations disablePrompts="1" count="1">
    <dataValidation type="list" allowBlank="1" showInputMessage="1" showErrorMessage="1" error="Please select or enter an &quot;x&quot; to mark this box." sqref="J61 J63 J65 J69 J71 J67" xr:uid="{EAD2CA5D-B1BD-467E-946F-BFEDF1FC1A52}">
      <formula1>"x,"</formula1>
    </dataValidation>
  </dataValidations>
  <hyperlinks>
    <hyperlink ref="V91" r:id="rId1" xr:uid="{00000000-0004-0000-0300-000000000000}"/>
  </hyperlinks>
  <printOptions horizontalCentered="1"/>
  <pageMargins left="0.75" right="0.75" top="0.5" bottom="0.73" header="0.5" footer="0.5"/>
  <pageSetup scale="75" fitToHeight="0" orientation="portrait" r:id="rId2"/>
  <headerFooter alignWithMargins="0">
    <oddFooter>&amp;L&amp;"Times New Roman,Regular"&amp;A
Date Printed: &amp;D&amp;C&amp;"Times New Roman,Regular"Page &amp;P of &amp;N&amp;R&amp;"Times New Roman,Regular"PricewaterhouseCoopers LLP</oddFooter>
  </headerFooter>
  <colBreaks count="1" manualBreakCount="1">
    <brk id="9" max="132" man="1"/>
  </col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3" tint="0.39997558519241921"/>
    <pageSetUpPr fitToPage="1"/>
  </sheetPr>
  <dimension ref="A1:AK90"/>
  <sheetViews>
    <sheetView zoomScaleNormal="100" workbookViewId="0">
      <pane ySplit="3" topLeftCell="A11" activePane="bottomLeft" state="frozenSplit"/>
      <selection activeCell="A24" sqref="A24"/>
      <selection pane="bottomLeft" activeCell="Q15" sqref="Q15"/>
    </sheetView>
  </sheetViews>
  <sheetFormatPr defaultColWidth="0" defaultRowHeight="12.75" zeroHeight="1" x14ac:dyDescent="0.2"/>
  <cols>
    <col min="1" max="1" width="14" hidden="1" customWidth="1"/>
    <col min="2" max="2" width="9.7109375" hidden="1" customWidth="1"/>
    <col min="3" max="3" width="14" hidden="1" customWidth="1"/>
    <col min="4" max="8" width="9.140625" hidden="1" customWidth="1"/>
    <col min="9" max="9" width="3.85546875" customWidth="1"/>
    <col min="10" max="10" width="4.140625" customWidth="1"/>
    <col min="11" max="11" width="25.7109375" customWidth="1"/>
    <col min="12" max="12" width="1.42578125" customWidth="1"/>
    <col min="13" max="13" width="15" customWidth="1"/>
    <col min="14" max="14" width="3.5703125" customWidth="1"/>
    <col min="15" max="15" width="0.85546875" customWidth="1"/>
    <col min="16" max="16" width="1.5703125" customWidth="1"/>
    <col min="17" max="17" width="10.7109375" customWidth="1"/>
    <col min="18" max="18" width="3.5703125" customWidth="1"/>
    <col min="19" max="19" width="1.140625" customWidth="1"/>
    <col min="20" max="20" width="1.5703125" customWidth="1"/>
    <col min="21" max="21" width="10.7109375" customWidth="1"/>
    <col min="22" max="22" width="3.42578125" customWidth="1"/>
    <col min="23" max="23" width="1.140625" customWidth="1"/>
    <col min="24" max="24" width="1.5703125" customWidth="1"/>
    <col min="25" max="25" width="10.7109375" customWidth="1"/>
    <col min="26" max="26" width="3.5703125" customWidth="1"/>
    <col min="27" max="27" width="1.140625" customWidth="1"/>
    <col min="28" max="28" width="2.42578125" customWidth="1"/>
    <col min="29" max="36" width="9.140625" hidden="1"/>
    <col min="37" max="37" width="1.5703125" hidden="1"/>
  </cols>
  <sheetData>
    <row r="1" spans="1:28" s="1" customFormat="1" x14ac:dyDescent="0.2">
      <c r="A1"/>
      <c r="B1"/>
      <c r="C1"/>
      <c r="D1"/>
      <c r="E1"/>
      <c r="F1"/>
      <c r="G1"/>
      <c r="H1"/>
      <c r="I1" s="172" t="s">
        <v>729</v>
      </c>
      <c r="J1" s="124"/>
      <c r="K1" s="124"/>
      <c r="L1" s="124"/>
      <c r="M1" s="124"/>
      <c r="N1" s="124"/>
      <c r="O1" s="124"/>
      <c r="P1" s="124"/>
      <c r="Q1" s="124"/>
      <c r="R1" s="124"/>
      <c r="S1" s="124"/>
      <c r="T1" s="124"/>
      <c r="U1" s="124"/>
      <c r="V1" s="124"/>
      <c r="W1" s="124"/>
      <c r="X1" s="124"/>
      <c r="Y1" s="124"/>
      <c r="Z1" s="124"/>
      <c r="AA1" s="124"/>
      <c r="AB1" s="124"/>
    </row>
    <row r="2" spans="1:28" s="1" customFormat="1" x14ac:dyDescent="0.2">
      <c r="A2"/>
      <c r="B2"/>
      <c r="C2"/>
      <c r="D2"/>
      <c r="E2"/>
      <c r="F2"/>
      <c r="G2"/>
      <c r="H2"/>
      <c r="I2" s="72"/>
      <c r="J2" s="86"/>
      <c r="K2" s="86"/>
      <c r="L2" s="86"/>
      <c r="M2" s="86"/>
      <c r="N2" s="86"/>
      <c r="O2" s="86"/>
      <c r="P2" s="86"/>
      <c r="Q2" s="86"/>
      <c r="R2" s="86"/>
      <c r="S2" s="86"/>
      <c r="T2" s="86"/>
      <c r="U2" s="86"/>
      <c r="V2" s="86"/>
      <c r="W2" s="86"/>
      <c r="X2" s="86"/>
      <c r="Y2" s="86"/>
      <c r="Z2" s="86"/>
      <c r="AA2" s="86"/>
      <c r="AB2" s="86"/>
    </row>
    <row r="3" spans="1:28" s="1" customFormat="1" ht="18.75" customHeight="1" x14ac:dyDescent="0.2">
      <c r="A3"/>
      <c r="B3"/>
      <c r="C3"/>
      <c r="D3"/>
      <c r="E3"/>
      <c r="F3"/>
      <c r="G3"/>
      <c r="H3"/>
      <c r="I3" s="313" t="s">
        <v>12</v>
      </c>
      <c r="J3" s="314"/>
      <c r="K3" s="314"/>
      <c r="L3" s="314"/>
      <c r="M3" s="314"/>
      <c r="N3" s="315"/>
      <c r="O3" s="315"/>
      <c r="P3" s="315"/>
      <c r="Q3" s="315"/>
      <c r="R3" s="315"/>
      <c r="S3" s="315"/>
      <c r="T3" s="315"/>
      <c r="U3" s="315"/>
      <c r="V3" s="315"/>
      <c r="W3" s="315"/>
      <c r="X3" s="315"/>
      <c r="Y3" s="315"/>
      <c r="Z3" s="315"/>
      <c r="AA3" s="315"/>
      <c r="AB3" s="315"/>
    </row>
    <row r="4" spans="1:28" s="1" customFormat="1" x14ac:dyDescent="0.2">
      <c r="A4"/>
      <c r="B4"/>
      <c r="C4"/>
      <c r="D4"/>
      <c r="E4"/>
      <c r="F4"/>
      <c r="G4"/>
      <c r="H4"/>
      <c r="I4" s="230" t="s">
        <v>39</v>
      </c>
      <c r="J4" s="86"/>
      <c r="K4" s="86"/>
      <c r="L4" s="86"/>
      <c r="M4" s="86"/>
      <c r="N4" s="86"/>
      <c r="O4" s="86"/>
      <c r="P4" s="86"/>
      <c r="Q4" s="86"/>
      <c r="R4" s="86"/>
      <c r="S4" s="86"/>
      <c r="T4" s="86"/>
      <c r="U4" s="86"/>
      <c r="V4" s="86"/>
      <c r="W4" s="86"/>
      <c r="X4" s="86"/>
      <c r="Y4" s="86"/>
      <c r="Z4" s="86"/>
      <c r="AA4" s="86"/>
      <c r="AB4" s="86"/>
    </row>
    <row r="5" spans="1:28" s="1" customFormat="1" x14ac:dyDescent="0.2">
      <c r="A5"/>
      <c r="B5"/>
      <c r="C5"/>
      <c r="D5"/>
      <c r="E5"/>
      <c r="F5"/>
      <c r="G5"/>
      <c r="H5"/>
      <c r="I5" s="230" t="s">
        <v>40</v>
      </c>
      <c r="J5" s="86"/>
      <c r="K5" s="86"/>
      <c r="L5" s="86"/>
      <c r="M5" s="86"/>
      <c r="N5" s="86"/>
      <c r="O5" s="86"/>
      <c r="P5" s="86"/>
      <c r="Q5" s="86"/>
      <c r="R5" s="86"/>
      <c r="S5" s="86"/>
      <c r="T5" s="86"/>
      <c r="U5" s="86"/>
      <c r="V5" s="86"/>
      <c r="W5" s="86"/>
      <c r="X5" s="86"/>
      <c r="Y5" s="86"/>
      <c r="Z5" s="86"/>
      <c r="AA5" s="86"/>
      <c r="AB5" s="86"/>
    </row>
    <row r="6" spans="1:28" s="1" customFormat="1" x14ac:dyDescent="0.2">
      <c r="A6"/>
      <c r="B6"/>
      <c r="C6"/>
      <c r="D6"/>
      <c r="E6"/>
      <c r="F6"/>
      <c r="G6"/>
      <c r="H6"/>
      <c r="I6" s="230" t="s">
        <v>41</v>
      </c>
      <c r="J6" s="86"/>
      <c r="K6" s="86"/>
      <c r="L6" s="86"/>
      <c r="M6" s="86"/>
      <c r="N6" s="86"/>
      <c r="O6" s="86"/>
      <c r="P6" s="86"/>
      <c r="Q6" s="86"/>
      <c r="R6" s="86"/>
      <c r="S6" s="86"/>
      <c r="T6" s="86"/>
      <c r="U6" s="86"/>
      <c r="V6" s="86"/>
      <c r="W6" s="86"/>
      <c r="X6" s="86"/>
      <c r="Y6" s="86"/>
      <c r="Z6" s="86"/>
      <c r="AA6" s="86"/>
      <c r="AB6" s="86"/>
    </row>
    <row r="7" spans="1:28" s="1" customFormat="1" x14ac:dyDescent="0.2">
      <c r="A7"/>
      <c r="B7"/>
      <c r="C7"/>
      <c r="D7"/>
      <c r="E7"/>
      <c r="F7"/>
      <c r="G7"/>
      <c r="H7"/>
      <c r="I7" s="230" t="s">
        <v>42</v>
      </c>
      <c r="J7" s="86"/>
      <c r="K7" s="86"/>
      <c r="L7" s="86"/>
      <c r="M7" s="86"/>
      <c r="N7" s="86"/>
      <c r="O7" s="86"/>
      <c r="P7" s="86"/>
      <c r="Q7" s="86"/>
      <c r="R7" s="86"/>
      <c r="S7" s="86"/>
      <c r="T7" s="86"/>
      <c r="U7" s="86"/>
      <c r="V7" s="86"/>
      <c r="W7" s="86"/>
      <c r="X7" s="86"/>
      <c r="Y7" s="86"/>
      <c r="Z7" s="86"/>
      <c r="AA7" s="86"/>
      <c r="AB7" s="86"/>
    </row>
    <row r="8" spans="1:28" s="1" customFormat="1" ht="16.5" customHeight="1" x14ac:dyDescent="0.2">
      <c r="A8"/>
      <c r="B8"/>
      <c r="C8"/>
      <c r="D8"/>
      <c r="E8"/>
      <c r="F8"/>
      <c r="G8"/>
      <c r="H8"/>
      <c r="I8" s="231" t="s">
        <v>52</v>
      </c>
      <c r="J8" s="86"/>
      <c r="K8" s="86"/>
      <c r="L8" s="86"/>
      <c r="M8" s="86"/>
      <c r="N8" s="86"/>
      <c r="O8" s="86"/>
      <c r="P8" s="86"/>
      <c r="Q8" s="86"/>
      <c r="R8" s="86"/>
      <c r="S8" s="86"/>
      <c r="T8" s="86"/>
      <c r="U8" s="86"/>
      <c r="V8" s="86"/>
      <c r="W8" s="86"/>
      <c r="X8" s="86"/>
      <c r="Y8" s="86"/>
      <c r="Z8" s="86"/>
      <c r="AA8" s="86"/>
      <c r="AB8" s="86"/>
    </row>
    <row r="9" spans="1:28" s="1" customFormat="1" x14ac:dyDescent="0.2">
      <c r="A9"/>
      <c r="B9"/>
      <c r="C9"/>
      <c r="D9"/>
      <c r="E9"/>
      <c r="F9"/>
      <c r="G9"/>
      <c r="H9"/>
      <c r="I9" s="230" t="s">
        <v>132</v>
      </c>
      <c r="J9" s="86"/>
      <c r="K9" s="86"/>
      <c r="L9" s="86"/>
      <c r="M9" s="86"/>
      <c r="N9" s="86"/>
      <c r="O9" s="86"/>
      <c r="P9" s="86"/>
      <c r="Q9" s="86"/>
      <c r="R9" s="86"/>
      <c r="S9" s="86"/>
      <c r="T9" s="86"/>
      <c r="U9" s="86"/>
      <c r="V9" s="86"/>
      <c r="W9" s="86"/>
      <c r="X9" s="86"/>
      <c r="Y9" s="86"/>
      <c r="Z9" s="86"/>
      <c r="AA9" s="86"/>
      <c r="AB9" s="86"/>
    </row>
    <row r="10" spans="1:28" s="1" customFormat="1" x14ac:dyDescent="0.2">
      <c r="A10"/>
      <c r="B10"/>
      <c r="C10"/>
      <c r="D10"/>
      <c r="E10"/>
      <c r="F10"/>
      <c r="G10"/>
      <c r="H10"/>
      <c r="I10" s="230" t="s">
        <v>72</v>
      </c>
      <c r="J10" s="86"/>
      <c r="K10" s="86"/>
      <c r="L10" s="86"/>
      <c r="M10" s="86"/>
      <c r="N10" s="86"/>
      <c r="O10" s="86"/>
      <c r="P10" s="86"/>
      <c r="Q10" s="86"/>
      <c r="R10" s="86"/>
      <c r="S10" s="86"/>
      <c r="T10" s="86"/>
      <c r="U10" s="86"/>
      <c r="V10" s="86"/>
      <c r="W10" s="86"/>
      <c r="X10" s="86"/>
      <c r="Y10" s="86"/>
      <c r="Z10" s="86"/>
      <c r="AA10" s="86"/>
      <c r="AB10" s="86"/>
    </row>
    <row r="11" spans="1:28" s="1" customFormat="1" ht="7.5" customHeight="1" x14ac:dyDescent="0.2">
      <c r="A11"/>
      <c r="B11"/>
      <c r="C11"/>
      <c r="D11"/>
      <c r="E11"/>
      <c r="F11"/>
      <c r="G11"/>
      <c r="H11"/>
      <c r="I11" s="72"/>
      <c r="J11" s="86"/>
      <c r="K11" s="86"/>
      <c r="L11" s="86"/>
      <c r="M11" s="86"/>
      <c r="N11" s="86"/>
      <c r="O11" s="86"/>
      <c r="P11" s="86"/>
      <c r="Q11" s="86"/>
      <c r="R11" s="86"/>
      <c r="S11" s="86"/>
      <c r="T11" s="86"/>
      <c r="U11" s="86"/>
      <c r="V11" s="86"/>
      <c r="W11" s="86"/>
      <c r="X11" s="86"/>
      <c r="Y11" s="86"/>
      <c r="Z11" s="86"/>
      <c r="AA11" s="86"/>
      <c r="AB11" s="86"/>
    </row>
    <row r="12" spans="1:28" s="6" customFormat="1" x14ac:dyDescent="0.2">
      <c r="A12"/>
      <c r="B12"/>
      <c r="C12"/>
      <c r="D12"/>
      <c r="E12"/>
      <c r="F12"/>
      <c r="G12"/>
      <c r="H12"/>
      <c r="I12" s="110" t="s">
        <v>180</v>
      </c>
      <c r="J12" s="105" t="s">
        <v>148</v>
      </c>
      <c r="K12" s="105"/>
      <c r="L12" s="116"/>
      <c r="M12" s="116"/>
      <c r="N12" s="116"/>
      <c r="O12" s="105"/>
      <c r="P12" s="116"/>
      <c r="Q12" s="116"/>
      <c r="R12" s="116"/>
      <c r="S12" s="105"/>
      <c r="T12" s="116"/>
      <c r="U12" s="116"/>
      <c r="V12" s="116"/>
      <c r="W12" s="105"/>
      <c r="X12" s="116"/>
      <c r="Y12" s="116"/>
      <c r="Z12" s="116"/>
      <c r="AA12" s="105"/>
      <c r="AB12" s="105"/>
    </row>
    <row r="13" spans="1:28" s="6" customFormat="1" ht="7.5" customHeight="1" x14ac:dyDescent="0.2">
      <c r="A13"/>
      <c r="B13"/>
      <c r="C13"/>
      <c r="D13"/>
      <c r="E13"/>
      <c r="F13"/>
      <c r="G13"/>
      <c r="H13"/>
      <c r="I13" s="110"/>
      <c r="J13" s="105"/>
      <c r="K13" s="105"/>
      <c r="L13" s="116"/>
      <c r="M13" s="116"/>
      <c r="N13" s="116"/>
      <c r="O13" s="105"/>
      <c r="P13" s="116"/>
      <c r="Q13" s="116"/>
      <c r="R13" s="116"/>
      <c r="S13" s="105"/>
      <c r="T13" s="116"/>
      <c r="U13" s="116"/>
      <c r="V13" s="116"/>
      <c r="W13" s="105"/>
      <c r="X13" s="116"/>
      <c r="Y13" s="116"/>
      <c r="Z13" s="116"/>
      <c r="AA13" s="105"/>
      <c r="AB13" s="105"/>
    </row>
    <row r="14" spans="1:28" s="6" customFormat="1" ht="41.25" customHeight="1" x14ac:dyDescent="0.2">
      <c r="A14"/>
      <c r="B14"/>
      <c r="C14"/>
      <c r="D14"/>
      <c r="E14"/>
      <c r="F14"/>
      <c r="G14"/>
      <c r="H14"/>
      <c r="I14" s="77"/>
      <c r="J14" s="77"/>
      <c r="K14" s="116"/>
      <c r="L14" s="116"/>
      <c r="M14" s="116"/>
      <c r="N14" s="116"/>
      <c r="O14" s="116"/>
      <c r="P14" s="92"/>
      <c r="Q14" s="136" t="s">
        <v>27</v>
      </c>
      <c r="R14" s="136"/>
      <c r="S14" s="221"/>
      <c r="T14" s="132"/>
      <c r="U14" s="208" t="s">
        <v>28</v>
      </c>
      <c r="V14" s="208"/>
      <c r="W14" s="145"/>
      <c r="X14" s="116"/>
      <c r="Y14" s="116"/>
      <c r="Z14" s="116"/>
      <c r="AA14" s="116"/>
      <c r="AB14" s="116"/>
    </row>
    <row r="15" spans="1:28" s="6" customFormat="1" ht="31.5" customHeight="1" x14ac:dyDescent="0.2">
      <c r="A15" t="s">
        <v>410</v>
      </c>
      <c r="B15" t="s">
        <v>411</v>
      </c>
      <c r="C15"/>
      <c r="D15"/>
      <c r="E15"/>
      <c r="F15"/>
      <c r="G15"/>
      <c r="H15"/>
      <c r="I15" s="77"/>
      <c r="J15" s="77"/>
      <c r="K15" s="428" t="s">
        <v>495</v>
      </c>
      <c r="L15" s="440"/>
      <c r="M15" s="440"/>
      <c r="N15" s="440"/>
      <c r="O15" s="440"/>
      <c r="P15" s="132" t="s">
        <v>30</v>
      </c>
      <c r="Q15" s="39"/>
      <c r="R15" s="19" t="s">
        <v>10</v>
      </c>
      <c r="S15" s="10"/>
      <c r="T15" s="8" t="s">
        <v>30</v>
      </c>
      <c r="U15" s="39"/>
      <c r="V15" s="19" t="s">
        <v>10</v>
      </c>
      <c r="W15" s="134"/>
      <c r="X15" s="116"/>
      <c r="Y15" s="116"/>
      <c r="Z15" s="116"/>
      <c r="AA15" s="116"/>
      <c r="AB15" s="116"/>
    </row>
    <row r="16" spans="1:28" s="6" customFormat="1" ht="31.5" customHeight="1" x14ac:dyDescent="0.2">
      <c r="A16" t="s">
        <v>412</v>
      </c>
      <c r="B16" t="s">
        <v>413</v>
      </c>
      <c r="C16"/>
      <c r="D16"/>
      <c r="E16"/>
      <c r="F16"/>
      <c r="G16"/>
      <c r="H16"/>
      <c r="I16" s="77"/>
      <c r="J16" s="77"/>
      <c r="K16" s="443" t="s">
        <v>96</v>
      </c>
      <c r="L16" s="440"/>
      <c r="M16" s="440"/>
      <c r="N16" s="440"/>
      <c r="O16" s="440"/>
      <c r="P16" s="132" t="s">
        <v>30</v>
      </c>
      <c r="Q16" s="39"/>
      <c r="R16" s="19" t="s">
        <v>10</v>
      </c>
      <c r="S16" s="12"/>
      <c r="T16" s="8" t="s">
        <v>30</v>
      </c>
      <c r="U16" s="39"/>
      <c r="V16" s="19" t="s">
        <v>10</v>
      </c>
      <c r="W16" s="196"/>
      <c r="X16" s="116"/>
      <c r="Y16" s="116"/>
      <c r="Z16" s="116"/>
      <c r="AA16" s="116"/>
      <c r="AB16" s="116"/>
    </row>
    <row r="17" spans="1:28" s="6" customFormat="1" ht="17.25" customHeight="1" x14ac:dyDescent="0.2">
      <c r="A17" t="s">
        <v>414</v>
      </c>
      <c r="B17" t="s">
        <v>415</v>
      </c>
      <c r="C17"/>
      <c r="D17"/>
      <c r="E17"/>
      <c r="F17"/>
      <c r="G17"/>
      <c r="H17"/>
      <c r="I17" s="77"/>
      <c r="J17" s="77"/>
      <c r="K17" s="443" t="s">
        <v>33</v>
      </c>
      <c r="L17" s="440"/>
      <c r="M17" s="440"/>
      <c r="N17" s="440"/>
      <c r="O17" s="440"/>
      <c r="P17" s="132" t="s">
        <v>30</v>
      </c>
      <c r="Q17" s="39"/>
      <c r="R17" s="19" t="s">
        <v>10</v>
      </c>
      <c r="S17" s="12"/>
      <c r="T17" s="8" t="s">
        <v>30</v>
      </c>
      <c r="U17" s="39"/>
      <c r="V17" s="19" t="s">
        <v>10</v>
      </c>
      <c r="W17" s="196"/>
      <c r="X17" s="116"/>
      <c r="Y17" s="116"/>
      <c r="Z17" s="116"/>
      <c r="AA17" s="116"/>
      <c r="AB17" s="116"/>
    </row>
    <row r="18" spans="1:28" s="6" customFormat="1" ht="41.25" customHeight="1" x14ac:dyDescent="0.2">
      <c r="A18" t="s">
        <v>416</v>
      </c>
      <c r="B18" t="s">
        <v>417</v>
      </c>
      <c r="C18"/>
      <c r="D18"/>
      <c r="E18"/>
      <c r="F18"/>
      <c r="G18"/>
      <c r="H18"/>
      <c r="I18" s="77"/>
      <c r="J18" s="77"/>
      <c r="K18" s="444" t="s">
        <v>496</v>
      </c>
      <c r="L18" s="445"/>
      <c r="M18" s="445"/>
      <c r="N18" s="445"/>
      <c r="O18" s="445"/>
      <c r="P18" s="132" t="s">
        <v>30</v>
      </c>
      <c r="Q18" s="39"/>
      <c r="R18" s="19" t="s">
        <v>10</v>
      </c>
      <c r="S18" s="12"/>
      <c r="T18" s="8" t="s">
        <v>30</v>
      </c>
      <c r="U18" s="39"/>
      <c r="V18" s="19" t="s">
        <v>10</v>
      </c>
      <c r="W18" s="196"/>
      <c r="X18" s="116"/>
      <c r="Y18" s="116"/>
      <c r="Z18" s="116"/>
      <c r="AA18" s="116"/>
      <c r="AB18" s="116"/>
    </row>
    <row r="19" spans="1:28" s="6" customFormat="1" ht="17.25" customHeight="1" x14ac:dyDescent="0.2">
      <c r="A19" t="s">
        <v>418</v>
      </c>
      <c r="B19" t="s">
        <v>419</v>
      </c>
      <c r="C19"/>
      <c r="D19"/>
      <c r="E19"/>
      <c r="F19"/>
      <c r="G19"/>
      <c r="H19"/>
      <c r="I19" s="77"/>
      <c r="J19" s="77"/>
      <c r="K19" s="446" t="s">
        <v>388</v>
      </c>
      <c r="L19" s="440"/>
      <c r="M19" s="440"/>
      <c r="N19" s="440"/>
      <c r="O19" s="440"/>
      <c r="P19" s="132" t="s">
        <v>30</v>
      </c>
      <c r="Q19" s="197" t="str">
        <f>IF(ISERROR(AVERAGE(Q15:Q18)),"",IF(ISNUMBER(Q17),SUM(Q15,Q16,Q18,-Q17),SUM(Q15,Q16,Q18)))</f>
        <v/>
      </c>
      <c r="R19" s="195" t="s">
        <v>10</v>
      </c>
      <c r="S19" s="145"/>
      <c r="T19" s="132" t="s">
        <v>30</v>
      </c>
      <c r="U19" s="197" t="str">
        <f>IF(ISERROR(AVERAGE(U15:U18)),"",IF(ISNUMBER(U17),SUM(U15,U16,U18,-U17),SUM(U15,U16,U18)))</f>
        <v/>
      </c>
      <c r="V19" s="195" t="s">
        <v>10</v>
      </c>
      <c r="W19" s="145"/>
      <c r="X19" s="116"/>
      <c r="Y19" s="116"/>
      <c r="Z19" s="116"/>
      <c r="AA19" s="116"/>
      <c r="AB19" s="116"/>
    </row>
    <row r="20" spans="1:28" s="6" customFormat="1" ht="11.25" customHeight="1" x14ac:dyDescent="0.2">
      <c r="A20"/>
      <c r="B20"/>
      <c r="C20"/>
      <c r="D20"/>
      <c r="E20"/>
      <c r="F20"/>
      <c r="G20"/>
      <c r="H20"/>
      <c r="I20" s="77"/>
      <c r="J20" s="116"/>
      <c r="K20" s="116"/>
      <c r="L20" s="116"/>
      <c r="M20" s="116"/>
      <c r="N20" s="116"/>
      <c r="O20" s="116"/>
      <c r="P20" s="116"/>
      <c r="Q20" s="116"/>
      <c r="R20" s="116"/>
      <c r="S20" s="116"/>
      <c r="T20" s="116"/>
      <c r="U20" s="116"/>
      <c r="V20" s="116"/>
      <c r="W20" s="116"/>
      <c r="X20" s="116"/>
      <c r="Y20" s="116"/>
      <c r="Z20" s="116"/>
      <c r="AA20" s="116"/>
      <c r="AB20" s="116"/>
    </row>
    <row r="21" spans="1:28" s="6" customFormat="1" x14ac:dyDescent="0.2">
      <c r="A21"/>
      <c r="B21"/>
      <c r="C21"/>
      <c r="D21"/>
      <c r="E21"/>
      <c r="F21"/>
      <c r="G21"/>
      <c r="H21"/>
      <c r="I21" s="110" t="s">
        <v>182</v>
      </c>
      <c r="J21" s="105" t="s">
        <v>150</v>
      </c>
      <c r="K21" s="105"/>
      <c r="L21" s="116"/>
      <c r="M21" s="116"/>
      <c r="N21" s="116"/>
      <c r="O21" s="116"/>
      <c r="P21" s="116"/>
      <c r="Q21" s="116"/>
      <c r="R21" s="116"/>
      <c r="S21" s="105"/>
      <c r="T21" s="116"/>
      <c r="U21" s="116"/>
      <c r="V21" s="116"/>
      <c r="W21" s="105"/>
      <c r="X21" s="116"/>
      <c r="Y21" s="116"/>
      <c r="Z21" s="116"/>
      <c r="AA21" s="105"/>
      <c r="AB21" s="105"/>
    </row>
    <row r="22" spans="1:28" s="6" customFormat="1" ht="7.5" customHeight="1" x14ac:dyDescent="0.2">
      <c r="A22"/>
      <c r="B22"/>
      <c r="C22"/>
      <c r="D22"/>
      <c r="E22"/>
      <c r="F22"/>
      <c r="G22"/>
      <c r="H22"/>
      <c r="I22" s="110"/>
      <c r="J22" s="105"/>
      <c r="K22" s="105"/>
      <c r="L22" s="116"/>
      <c r="M22" s="116"/>
      <c r="N22" s="116"/>
      <c r="O22" s="116"/>
      <c r="P22" s="116"/>
      <c r="Q22" s="116"/>
      <c r="R22" s="116"/>
      <c r="S22" s="105"/>
      <c r="T22" s="116"/>
      <c r="U22" s="116"/>
      <c r="V22" s="116"/>
      <c r="W22" s="105"/>
      <c r="X22" s="116"/>
      <c r="Y22" s="116"/>
      <c r="Z22" s="116"/>
      <c r="AA22" s="105"/>
      <c r="AB22" s="105"/>
    </row>
    <row r="23" spans="1:28" s="6" customFormat="1" ht="41.25" customHeight="1" x14ac:dyDescent="0.2">
      <c r="A23"/>
      <c r="B23"/>
      <c r="C23"/>
      <c r="D23"/>
      <c r="E23"/>
      <c r="F23"/>
      <c r="G23"/>
      <c r="H23"/>
      <c r="I23" s="77"/>
      <c r="J23" s="77"/>
      <c r="K23" s="116"/>
      <c r="L23" s="116"/>
      <c r="M23" s="116"/>
      <c r="N23" s="116"/>
      <c r="O23" s="116"/>
      <c r="P23" s="92"/>
      <c r="Q23" s="136" t="s">
        <v>27</v>
      </c>
      <c r="R23" s="136"/>
      <c r="S23" s="221"/>
      <c r="T23" s="132"/>
      <c r="U23" s="208" t="s">
        <v>28</v>
      </c>
      <c r="V23" s="208"/>
      <c r="W23" s="145"/>
      <c r="X23" s="116"/>
      <c r="Y23" s="116"/>
      <c r="Z23" s="116"/>
      <c r="AA23" s="116"/>
      <c r="AB23" s="116"/>
    </row>
    <row r="24" spans="1:28" s="6" customFormat="1" ht="17.25" customHeight="1" x14ac:dyDescent="0.2">
      <c r="A24" t="s">
        <v>420</v>
      </c>
      <c r="B24" t="s">
        <v>421</v>
      </c>
      <c r="C24"/>
      <c r="D24"/>
      <c r="E24"/>
      <c r="F24"/>
      <c r="G24"/>
      <c r="H24"/>
      <c r="I24" s="77"/>
      <c r="J24" s="77"/>
      <c r="K24" s="132" t="s">
        <v>151</v>
      </c>
      <c r="L24" s="114"/>
      <c r="M24" s="114"/>
      <c r="N24" s="114"/>
      <c r="O24" s="114"/>
      <c r="P24" s="132" t="s">
        <v>30</v>
      </c>
      <c r="Q24" s="39"/>
      <c r="R24" s="19" t="s">
        <v>10</v>
      </c>
      <c r="S24" s="10"/>
      <c r="T24" s="8" t="s">
        <v>30</v>
      </c>
      <c r="U24" s="39"/>
      <c r="V24" s="19" t="s">
        <v>10</v>
      </c>
      <c r="W24" s="134"/>
      <c r="X24" s="116"/>
      <c r="Y24" s="116"/>
      <c r="Z24" s="116"/>
      <c r="AA24" s="116"/>
      <c r="AB24" s="116"/>
    </row>
    <row r="25" spans="1:28" s="6" customFormat="1" ht="17.25" customHeight="1" x14ac:dyDescent="0.2">
      <c r="A25" t="s">
        <v>422</v>
      </c>
      <c r="B25" t="s">
        <v>423</v>
      </c>
      <c r="C25"/>
      <c r="D25"/>
      <c r="E25"/>
      <c r="F25"/>
      <c r="G25"/>
      <c r="H25"/>
      <c r="I25" s="77"/>
      <c r="J25" s="77"/>
      <c r="K25" s="132" t="s">
        <v>152</v>
      </c>
      <c r="L25" s="114"/>
      <c r="M25" s="114"/>
      <c r="N25" s="114"/>
      <c r="O25" s="114"/>
      <c r="P25" s="132" t="s">
        <v>30</v>
      </c>
      <c r="Q25" s="39"/>
      <c r="R25" s="19" t="s">
        <v>10</v>
      </c>
      <c r="S25" s="12"/>
      <c r="T25" s="8" t="s">
        <v>30</v>
      </c>
      <c r="U25" s="39"/>
      <c r="V25" s="19" t="s">
        <v>10</v>
      </c>
      <c r="W25" s="196"/>
      <c r="X25" s="116"/>
      <c r="Y25" s="116"/>
      <c r="Z25" s="116"/>
      <c r="AA25" s="116"/>
      <c r="AB25" s="116"/>
    </row>
    <row r="26" spans="1:28" s="6" customFormat="1" ht="17.25" customHeight="1" x14ac:dyDescent="0.2">
      <c r="A26" t="s">
        <v>424</v>
      </c>
      <c r="B26" t="s">
        <v>425</v>
      </c>
      <c r="C26"/>
      <c r="D26"/>
      <c r="E26"/>
      <c r="F26"/>
      <c r="G26"/>
      <c r="H26"/>
      <c r="I26" s="77"/>
      <c r="J26" s="77"/>
      <c r="K26" s="132" t="s">
        <v>153</v>
      </c>
      <c r="L26" s="114"/>
      <c r="M26" s="114"/>
      <c r="N26" s="114"/>
      <c r="O26" s="114"/>
      <c r="P26" s="132" t="s">
        <v>30</v>
      </c>
      <c r="Q26" s="39"/>
      <c r="R26" s="19" t="s">
        <v>10</v>
      </c>
      <c r="S26" s="12"/>
      <c r="T26" s="8" t="s">
        <v>30</v>
      </c>
      <c r="U26" s="39"/>
      <c r="V26" s="19" t="s">
        <v>10</v>
      </c>
      <c r="W26" s="196"/>
      <c r="X26" s="116"/>
      <c r="Y26" s="116"/>
      <c r="Z26" s="116"/>
      <c r="AA26" s="116"/>
      <c r="AB26" s="116"/>
    </row>
    <row r="27" spans="1:28" s="6" customFormat="1" ht="17.25" customHeight="1" x14ac:dyDescent="0.2">
      <c r="A27" t="s">
        <v>426</v>
      </c>
      <c r="B27" t="s">
        <v>427</v>
      </c>
      <c r="C27"/>
      <c r="D27"/>
      <c r="E27"/>
      <c r="F27"/>
      <c r="G27"/>
      <c r="H27"/>
      <c r="I27" s="77"/>
      <c r="J27" s="77"/>
      <c r="K27" s="132" t="s">
        <v>154</v>
      </c>
      <c r="L27" s="114"/>
      <c r="M27" s="114"/>
      <c r="N27" s="114"/>
      <c r="O27" s="114"/>
      <c r="P27" s="132" t="s">
        <v>30</v>
      </c>
      <c r="Q27" s="39"/>
      <c r="R27" s="19" t="s">
        <v>10</v>
      </c>
      <c r="S27" s="12"/>
      <c r="T27" s="8" t="s">
        <v>30</v>
      </c>
      <c r="U27" s="39"/>
      <c r="V27" s="19" t="s">
        <v>10</v>
      </c>
      <c r="W27" s="196"/>
      <c r="X27" s="116"/>
      <c r="Y27" s="116"/>
      <c r="Z27" s="116"/>
      <c r="AA27" s="116"/>
      <c r="AB27" s="116"/>
    </row>
    <row r="28" spans="1:28" s="6" customFormat="1" ht="31.5" customHeight="1" x14ac:dyDescent="0.2">
      <c r="A28" t="s">
        <v>428</v>
      </c>
      <c r="B28" t="s">
        <v>429</v>
      </c>
      <c r="C28"/>
      <c r="D28"/>
      <c r="E28"/>
      <c r="F28"/>
      <c r="G28"/>
      <c r="H28"/>
      <c r="I28" s="77"/>
      <c r="J28" s="77"/>
      <c r="K28" s="428" t="s">
        <v>494</v>
      </c>
      <c r="L28" s="440"/>
      <c r="M28" s="440"/>
      <c r="N28" s="440"/>
      <c r="O28" s="440"/>
      <c r="P28" s="132" t="s">
        <v>30</v>
      </c>
      <c r="Q28" s="39"/>
      <c r="R28" s="19" t="s">
        <v>10</v>
      </c>
      <c r="S28" s="12"/>
      <c r="T28" s="8" t="s">
        <v>30</v>
      </c>
      <c r="U28" s="39"/>
      <c r="V28" s="19" t="s">
        <v>10</v>
      </c>
      <c r="W28" s="196"/>
      <c r="X28" s="116"/>
      <c r="Y28" s="116"/>
      <c r="Z28" s="116"/>
      <c r="AA28" s="116"/>
      <c r="AB28" s="116"/>
    </row>
    <row r="29" spans="1:28" s="6" customFormat="1" ht="17.25" customHeight="1" x14ac:dyDescent="0.2">
      <c r="A29" t="s">
        <v>430</v>
      </c>
      <c r="B29" t="s">
        <v>431</v>
      </c>
      <c r="C29"/>
      <c r="D29"/>
      <c r="E29"/>
      <c r="F29"/>
      <c r="G29"/>
      <c r="H29"/>
      <c r="I29" s="77"/>
      <c r="J29" s="77"/>
      <c r="K29" s="118" t="s">
        <v>155</v>
      </c>
      <c r="L29" s="114"/>
      <c r="M29" s="114"/>
      <c r="N29" s="114"/>
      <c r="O29" s="114"/>
      <c r="P29" s="132" t="s">
        <v>30</v>
      </c>
      <c r="Q29" s="197" t="str">
        <f>IF(ISERROR(AVERAGE(Q24:Q28)),"",SUM(Q24:Q28))</f>
        <v/>
      </c>
      <c r="R29" s="195" t="s">
        <v>10</v>
      </c>
      <c r="S29" s="145"/>
      <c r="T29" s="132" t="s">
        <v>30</v>
      </c>
      <c r="U29" s="197" t="str">
        <f>IF(ISERROR(AVERAGE(U24:U28)),"",SUM(U24:U28))</f>
        <v/>
      </c>
      <c r="V29" s="195" t="s">
        <v>10</v>
      </c>
      <c r="W29" s="145"/>
      <c r="X29" s="116"/>
      <c r="Y29" s="116"/>
      <c r="Z29" s="116"/>
      <c r="AA29" s="116"/>
      <c r="AB29" s="116"/>
    </row>
    <row r="30" spans="1:28" s="6" customFormat="1" ht="11.25" customHeight="1" x14ac:dyDescent="0.2">
      <c r="A30"/>
      <c r="B30"/>
      <c r="C30"/>
      <c r="D30"/>
      <c r="E30"/>
      <c r="F30"/>
      <c r="G30"/>
      <c r="H30"/>
      <c r="I30" s="77"/>
      <c r="J30" s="116"/>
      <c r="K30" s="116"/>
      <c r="L30" s="116"/>
      <c r="M30" s="116"/>
      <c r="N30" s="116"/>
      <c r="O30" s="116"/>
      <c r="P30" s="116"/>
      <c r="Q30" s="116"/>
      <c r="R30" s="116"/>
      <c r="S30" s="116"/>
      <c r="T30" s="116"/>
      <c r="U30" s="116"/>
      <c r="V30" s="116"/>
      <c r="W30" s="116"/>
      <c r="X30" s="116"/>
      <c r="Y30" s="116"/>
      <c r="Z30" s="116"/>
      <c r="AA30" s="116"/>
      <c r="AB30" s="116"/>
    </row>
    <row r="31" spans="1:28" s="6" customFormat="1" x14ac:dyDescent="0.2">
      <c r="A31"/>
      <c r="B31"/>
      <c r="C31"/>
      <c r="D31"/>
      <c r="E31"/>
      <c r="F31"/>
      <c r="G31"/>
      <c r="H31"/>
      <c r="I31" s="110" t="s">
        <v>183</v>
      </c>
      <c r="J31" s="105" t="s">
        <v>156</v>
      </c>
      <c r="K31" s="105"/>
      <c r="L31" s="116"/>
      <c r="M31" s="116"/>
      <c r="N31" s="116"/>
      <c r="O31" s="116"/>
      <c r="P31" s="116"/>
      <c r="Q31" s="116"/>
      <c r="R31" s="116"/>
      <c r="S31" s="105"/>
      <c r="T31" s="116"/>
      <c r="U31" s="116"/>
      <c r="V31" s="116"/>
      <c r="W31" s="105"/>
      <c r="X31" s="116"/>
      <c r="Y31" s="116"/>
      <c r="Z31" s="116"/>
      <c r="AA31" s="105"/>
      <c r="AB31" s="105"/>
    </row>
    <row r="32" spans="1:28" s="6" customFormat="1" ht="7.5" customHeight="1" x14ac:dyDescent="0.2">
      <c r="A32"/>
      <c r="B32"/>
      <c r="C32"/>
      <c r="D32"/>
      <c r="E32"/>
      <c r="F32"/>
      <c r="G32"/>
      <c r="H32"/>
      <c r="I32" s="110"/>
      <c r="J32" s="105"/>
      <c r="K32" s="105"/>
      <c r="L32" s="116"/>
      <c r="M32" s="116"/>
      <c r="N32" s="116"/>
      <c r="O32" s="116"/>
      <c r="P32" s="116"/>
      <c r="Q32" s="116"/>
      <c r="R32" s="116"/>
      <c r="S32" s="105"/>
      <c r="T32" s="116"/>
      <c r="U32" s="116"/>
      <c r="V32" s="116"/>
      <c r="W32" s="105"/>
      <c r="X32" s="116"/>
      <c r="Y32" s="116"/>
      <c r="Z32" s="116"/>
      <c r="AA32" s="105"/>
      <c r="AB32" s="105"/>
    </row>
    <row r="33" spans="1:28" s="6" customFormat="1" ht="41.25" customHeight="1" x14ac:dyDescent="0.2">
      <c r="A33"/>
      <c r="B33"/>
      <c r="C33"/>
      <c r="D33"/>
      <c r="E33"/>
      <c r="F33"/>
      <c r="G33"/>
      <c r="H33"/>
      <c r="I33" s="77"/>
      <c r="J33" s="77"/>
      <c r="K33" s="116"/>
      <c r="L33" s="116"/>
      <c r="M33" s="116"/>
      <c r="N33" s="116"/>
      <c r="O33" s="116"/>
      <c r="P33" s="132"/>
      <c r="Q33" s="208" t="s">
        <v>27</v>
      </c>
      <c r="R33" s="208"/>
      <c r="S33" s="234"/>
      <c r="T33" s="132"/>
      <c r="U33" s="208" t="s">
        <v>28</v>
      </c>
      <c r="V33" s="208"/>
      <c r="W33" s="145"/>
      <c r="X33" s="116"/>
      <c r="Y33" s="116"/>
      <c r="Z33" s="116"/>
      <c r="AA33" s="116"/>
      <c r="AB33" s="116"/>
    </row>
    <row r="34" spans="1:28" s="6" customFormat="1" ht="17.25" customHeight="1" x14ac:dyDescent="0.2">
      <c r="A34" t="s">
        <v>432</v>
      </c>
      <c r="B34" t="s">
        <v>433</v>
      </c>
      <c r="C34"/>
      <c r="D34"/>
      <c r="E34"/>
      <c r="F34"/>
      <c r="G34"/>
      <c r="H34"/>
      <c r="I34" s="77"/>
      <c r="J34" s="77"/>
      <c r="K34" s="428" t="s">
        <v>389</v>
      </c>
      <c r="L34" s="440"/>
      <c r="M34" s="440"/>
      <c r="N34" s="440"/>
      <c r="O34" s="441"/>
      <c r="P34" s="132" t="s">
        <v>30</v>
      </c>
      <c r="Q34" s="104" t="str">
        <f>IF(ISERROR(AVERAGE(Q19,Q29)),"",IF(ISNUMBER(Q29),SUM(Q19,-Q29),Q19))</f>
        <v/>
      </c>
      <c r="R34" s="195" t="s">
        <v>10</v>
      </c>
      <c r="S34" s="134"/>
      <c r="T34" s="132" t="s">
        <v>30</v>
      </c>
      <c r="U34" s="104" t="str">
        <f>IF(ISERROR(AVERAGE(U19,U29)),"",IF(ISNUMBER(U29),SUM(U19,-U29),U19))</f>
        <v/>
      </c>
      <c r="V34" s="195" t="s">
        <v>10</v>
      </c>
      <c r="W34" s="145"/>
      <c r="X34" s="116"/>
      <c r="Y34" s="116"/>
      <c r="Z34" s="116"/>
      <c r="AA34" s="116"/>
      <c r="AB34" s="116"/>
    </row>
    <row r="35" spans="1:28" s="6" customFormat="1" ht="11.25" customHeight="1" x14ac:dyDescent="0.2">
      <c r="A35"/>
      <c r="B35"/>
      <c r="C35"/>
      <c r="D35"/>
      <c r="E35"/>
      <c r="F35"/>
      <c r="G35"/>
      <c r="H35"/>
      <c r="I35" s="77"/>
      <c r="J35" s="116"/>
      <c r="K35" s="116"/>
      <c r="L35" s="116"/>
      <c r="M35" s="116"/>
      <c r="N35" s="116"/>
      <c r="O35" s="116"/>
      <c r="P35" s="116"/>
      <c r="Q35" s="116"/>
      <c r="R35" s="116"/>
      <c r="S35" s="116"/>
      <c r="T35" s="116"/>
      <c r="U35" s="116"/>
      <c r="V35" s="116"/>
      <c r="W35" s="116"/>
      <c r="X35" s="116"/>
      <c r="Y35" s="116"/>
      <c r="Z35" s="116"/>
      <c r="AA35" s="116"/>
      <c r="AB35" s="116"/>
    </row>
    <row r="36" spans="1:28" s="6" customFormat="1" x14ac:dyDescent="0.2">
      <c r="A36"/>
      <c r="B36"/>
      <c r="C36"/>
      <c r="D36"/>
      <c r="E36"/>
      <c r="F36"/>
      <c r="G36"/>
      <c r="H36"/>
      <c r="I36" s="110" t="s">
        <v>187</v>
      </c>
      <c r="J36" s="105" t="s">
        <v>321</v>
      </c>
      <c r="K36" s="105"/>
      <c r="L36" s="116"/>
      <c r="M36" s="116"/>
      <c r="N36" s="116"/>
      <c r="O36" s="116"/>
      <c r="P36" s="116"/>
      <c r="Q36" s="116"/>
      <c r="R36" s="116"/>
      <c r="S36" s="105"/>
      <c r="T36" s="116"/>
      <c r="U36" s="116"/>
      <c r="V36" s="116"/>
      <c r="W36" s="105"/>
      <c r="X36" s="116"/>
      <c r="Y36" s="116"/>
      <c r="Z36" s="116"/>
      <c r="AA36" s="105"/>
      <c r="AB36" s="105"/>
    </row>
    <row r="37" spans="1:28" s="6" customFormat="1" ht="7.5" customHeight="1" x14ac:dyDescent="0.2">
      <c r="A37"/>
      <c r="B37"/>
      <c r="C37"/>
      <c r="D37"/>
      <c r="E37"/>
      <c r="F37"/>
      <c r="G37"/>
      <c r="H37"/>
      <c r="I37" s="110"/>
      <c r="J37" s="105"/>
      <c r="K37" s="105"/>
      <c r="L37" s="116"/>
      <c r="M37" s="116"/>
      <c r="N37" s="116"/>
      <c r="O37" s="116"/>
      <c r="P37" s="116"/>
      <c r="Q37" s="116"/>
      <c r="R37" s="116"/>
      <c r="S37" s="105"/>
      <c r="T37" s="116"/>
      <c r="U37" s="116"/>
      <c r="V37" s="116"/>
      <c r="W37" s="105"/>
      <c r="X37" s="116"/>
      <c r="Y37" s="116"/>
      <c r="Z37" s="116"/>
      <c r="AA37" s="105"/>
      <c r="AB37" s="105"/>
    </row>
    <row r="38" spans="1:28" s="6" customFormat="1" ht="41.25" customHeight="1" x14ac:dyDescent="0.2">
      <c r="A38"/>
      <c r="B38"/>
      <c r="C38"/>
      <c r="D38"/>
      <c r="E38"/>
      <c r="F38"/>
      <c r="G38"/>
      <c r="H38"/>
      <c r="I38" s="77"/>
      <c r="J38" s="77"/>
      <c r="K38" s="116"/>
      <c r="L38" s="116"/>
      <c r="M38" s="116"/>
      <c r="N38" s="116"/>
      <c r="O38" s="116"/>
      <c r="P38" s="92"/>
      <c r="Q38" s="136" t="s">
        <v>27</v>
      </c>
      <c r="R38" s="136"/>
      <c r="S38" s="221"/>
      <c r="T38" s="132"/>
      <c r="U38" s="208" t="s">
        <v>28</v>
      </c>
      <c r="V38" s="208"/>
      <c r="W38" s="145"/>
      <c r="X38" s="116"/>
      <c r="Y38" s="116"/>
      <c r="Z38" s="116"/>
      <c r="AA38" s="116"/>
      <c r="AB38" s="116"/>
    </row>
    <row r="39" spans="1:28" s="6" customFormat="1" ht="17.25" customHeight="1" x14ac:dyDescent="0.2">
      <c r="A39" t="s">
        <v>267</v>
      </c>
      <c r="B39" t="s">
        <v>274</v>
      </c>
      <c r="C39"/>
      <c r="D39"/>
      <c r="E39"/>
      <c r="F39"/>
      <c r="G39"/>
      <c r="H39"/>
      <c r="I39" s="77"/>
      <c r="J39" s="77"/>
      <c r="K39" s="132" t="s">
        <v>138</v>
      </c>
      <c r="L39" s="114"/>
      <c r="M39" s="114"/>
      <c r="N39" s="114"/>
      <c r="O39" s="145"/>
      <c r="P39" s="132" t="s">
        <v>30</v>
      </c>
      <c r="Q39" s="39"/>
      <c r="R39" s="19" t="s">
        <v>10</v>
      </c>
      <c r="S39" s="10"/>
      <c r="T39" s="8" t="s">
        <v>30</v>
      </c>
      <c r="U39" s="39"/>
      <c r="V39" s="19" t="s">
        <v>10</v>
      </c>
      <c r="W39" s="134"/>
      <c r="X39" s="116"/>
      <c r="Y39" s="116"/>
      <c r="Z39" s="116"/>
      <c r="AA39" s="116"/>
      <c r="AB39" s="116"/>
    </row>
    <row r="40" spans="1:28" s="6" customFormat="1" ht="17.25" customHeight="1" x14ac:dyDescent="0.2">
      <c r="A40" t="s">
        <v>268</v>
      </c>
      <c r="B40" t="s">
        <v>275</v>
      </c>
      <c r="C40"/>
      <c r="D40"/>
      <c r="E40"/>
      <c r="F40"/>
      <c r="G40"/>
      <c r="H40"/>
      <c r="I40" s="77"/>
      <c r="J40" s="77"/>
      <c r="K40" s="132" t="s">
        <v>137</v>
      </c>
      <c r="L40" s="114"/>
      <c r="M40" s="114"/>
      <c r="N40" s="114"/>
      <c r="O40" s="145"/>
      <c r="P40" s="132" t="s">
        <v>30</v>
      </c>
      <c r="Q40" s="39"/>
      <c r="R40" s="19" t="s">
        <v>10</v>
      </c>
      <c r="S40" s="10"/>
      <c r="T40" s="8" t="s">
        <v>30</v>
      </c>
      <c r="U40" s="39"/>
      <c r="V40" s="19" t="s">
        <v>10</v>
      </c>
      <c r="W40" s="134"/>
      <c r="X40" s="116"/>
      <c r="Y40" s="116"/>
      <c r="Z40" s="116"/>
      <c r="AA40" s="116"/>
      <c r="AB40" s="116"/>
    </row>
    <row r="41" spans="1:28" s="6" customFormat="1" ht="17.25" customHeight="1" x14ac:dyDescent="0.2">
      <c r="A41"/>
      <c r="B41"/>
      <c r="C41"/>
      <c r="D41"/>
      <c r="E41"/>
      <c r="F41"/>
      <c r="G41"/>
      <c r="H41"/>
      <c r="I41" s="77"/>
      <c r="J41" s="77"/>
      <c r="K41" s="92" t="s">
        <v>189</v>
      </c>
      <c r="L41" s="121"/>
      <c r="M41" s="121"/>
      <c r="N41" s="121"/>
      <c r="O41" s="232"/>
      <c r="P41" s="92"/>
      <c r="Q41" s="95"/>
      <c r="R41" s="93"/>
      <c r="S41" s="94"/>
      <c r="T41" s="92"/>
      <c r="U41" s="95"/>
      <c r="V41" s="93"/>
      <c r="W41" s="94"/>
      <c r="X41" s="116"/>
      <c r="Y41" s="116"/>
      <c r="Z41" s="116"/>
      <c r="AA41" s="116"/>
      <c r="AB41" s="116"/>
    </row>
    <row r="42" spans="1:28" s="6" customFormat="1" ht="17.25" customHeight="1" x14ac:dyDescent="0.2">
      <c r="A42" t="s">
        <v>269</v>
      </c>
      <c r="B42" t="s">
        <v>276</v>
      </c>
      <c r="C42" t="s">
        <v>434</v>
      </c>
      <c r="D42"/>
      <c r="E42"/>
      <c r="F42"/>
      <c r="G42"/>
      <c r="H42"/>
      <c r="I42" s="18"/>
      <c r="J42" s="77"/>
      <c r="K42" s="57" t="s">
        <v>383</v>
      </c>
      <c r="L42" s="447"/>
      <c r="M42" s="447"/>
      <c r="N42" s="447"/>
      <c r="O42" s="21"/>
      <c r="P42" s="20" t="s">
        <v>30</v>
      </c>
      <c r="Q42" s="41"/>
      <c r="R42" s="23" t="s">
        <v>10</v>
      </c>
      <c r="S42" s="24"/>
      <c r="T42" s="20" t="s">
        <v>30</v>
      </c>
      <c r="U42" s="41"/>
      <c r="V42" s="23" t="s">
        <v>10</v>
      </c>
      <c r="W42" s="224"/>
      <c r="X42" s="116"/>
      <c r="Y42" s="116"/>
      <c r="Z42" s="116"/>
      <c r="AA42" s="116"/>
      <c r="AB42" s="116"/>
    </row>
    <row r="43" spans="1:28" s="6" customFormat="1" ht="17.25" customHeight="1" x14ac:dyDescent="0.2">
      <c r="A43" t="s">
        <v>270</v>
      </c>
      <c r="B43" t="s">
        <v>277</v>
      </c>
      <c r="C43"/>
      <c r="D43"/>
      <c r="E43"/>
      <c r="F43"/>
      <c r="G43"/>
      <c r="H43"/>
      <c r="I43" s="77"/>
      <c r="J43" s="77"/>
      <c r="K43" s="118" t="s">
        <v>63</v>
      </c>
      <c r="L43" s="114"/>
      <c r="M43" s="114"/>
      <c r="N43" s="114"/>
      <c r="O43" s="145"/>
      <c r="P43" s="132" t="s">
        <v>30</v>
      </c>
      <c r="Q43" s="104" t="str">
        <f>IF(ISERROR(AVERAGE(Q39:Q42)),"",SUM(Q39:Q42))</f>
        <v/>
      </c>
      <c r="R43" s="195" t="s">
        <v>10</v>
      </c>
      <c r="S43" s="134"/>
      <c r="T43" s="132" t="s">
        <v>30</v>
      </c>
      <c r="U43" s="104" t="str">
        <f>IF(ISERROR(AVERAGE(U39:U42)),"",SUM(U39:U42))</f>
        <v/>
      </c>
      <c r="V43" s="195" t="s">
        <v>10</v>
      </c>
      <c r="W43" s="134"/>
      <c r="X43" s="116"/>
      <c r="Y43" s="116"/>
      <c r="Z43" s="116"/>
      <c r="AA43" s="116"/>
      <c r="AB43" s="116"/>
    </row>
    <row r="44" spans="1:28" s="6" customFormat="1" ht="9" customHeight="1" x14ac:dyDescent="0.2">
      <c r="A44"/>
      <c r="B44"/>
      <c r="C44"/>
      <c r="D44"/>
      <c r="E44"/>
      <c r="F44"/>
      <c r="G44"/>
      <c r="H44"/>
      <c r="I44" s="77"/>
      <c r="J44" s="116"/>
      <c r="K44" s="116"/>
      <c r="L44" s="116"/>
      <c r="M44" s="116"/>
      <c r="N44" s="116"/>
      <c r="O44" s="116"/>
      <c r="P44" s="116"/>
      <c r="Q44" s="116"/>
      <c r="R44" s="116"/>
      <c r="S44" s="116"/>
      <c r="T44" s="116"/>
      <c r="U44" s="116"/>
      <c r="V44" s="116"/>
      <c r="W44" s="116"/>
      <c r="X44" s="116"/>
      <c r="Y44" s="116"/>
      <c r="Z44" s="116"/>
      <c r="AA44" s="116"/>
      <c r="AB44" s="116"/>
    </row>
    <row r="45" spans="1:28" s="6" customFormat="1" x14ac:dyDescent="0.2">
      <c r="A45"/>
      <c r="B45"/>
      <c r="C45"/>
      <c r="D45"/>
      <c r="E45"/>
      <c r="F45"/>
      <c r="G45"/>
      <c r="H45"/>
      <c r="I45" s="233" t="s">
        <v>157</v>
      </c>
      <c r="J45" s="116"/>
      <c r="K45" s="116"/>
      <c r="L45" s="116"/>
      <c r="M45" s="116"/>
      <c r="N45" s="116"/>
      <c r="O45" s="116"/>
      <c r="P45" s="116"/>
      <c r="Q45" s="116"/>
      <c r="R45" s="116"/>
      <c r="S45" s="116"/>
      <c r="T45" s="116"/>
      <c r="U45" s="116"/>
      <c r="V45" s="116"/>
      <c r="W45" s="116"/>
      <c r="X45" s="116"/>
      <c r="Y45" s="116"/>
      <c r="Z45" s="116"/>
      <c r="AA45" s="116"/>
      <c r="AB45" s="116"/>
    </row>
    <row r="46" spans="1:28" s="6" customFormat="1" x14ac:dyDescent="0.2">
      <c r="A46"/>
      <c r="B46"/>
      <c r="C46"/>
      <c r="D46"/>
      <c r="E46"/>
      <c r="F46"/>
      <c r="G46"/>
      <c r="H46"/>
      <c r="I46" s="120" t="s">
        <v>158</v>
      </c>
      <c r="J46" s="116"/>
      <c r="K46" s="116"/>
      <c r="L46" s="116"/>
      <c r="M46" s="116"/>
      <c r="N46" s="116"/>
      <c r="O46" s="116"/>
      <c r="P46" s="116"/>
      <c r="Q46" s="116"/>
      <c r="R46" s="116"/>
      <c r="S46" s="116"/>
      <c r="T46" s="116"/>
      <c r="U46" s="116"/>
      <c r="V46" s="116"/>
      <c r="W46" s="116"/>
      <c r="X46" s="116"/>
      <c r="Y46" s="116"/>
      <c r="Z46" s="116"/>
      <c r="AA46" s="116"/>
      <c r="AB46" s="116"/>
    </row>
    <row r="47" spans="1:28" s="6" customFormat="1" ht="7.5" customHeight="1" x14ac:dyDescent="0.2">
      <c r="A47"/>
      <c r="B47"/>
      <c r="C47"/>
      <c r="D47"/>
      <c r="E47"/>
      <c r="F47"/>
      <c r="G47"/>
      <c r="H47"/>
      <c r="I47" s="77"/>
      <c r="J47" s="116"/>
      <c r="K47" s="116"/>
      <c r="L47" s="116"/>
      <c r="M47" s="116"/>
      <c r="N47" s="116"/>
      <c r="O47" s="116"/>
      <c r="P47" s="116"/>
      <c r="Q47" s="116"/>
      <c r="R47" s="116"/>
      <c r="S47" s="116"/>
      <c r="T47" s="116"/>
      <c r="U47" s="116"/>
      <c r="V47" s="116"/>
      <c r="W47" s="116"/>
      <c r="X47" s="116"/>
      <c r="Y47" s="116"/>
      <c r="Z47" s="116"/>
      <c r="AA47" s="116"/>
      <c r="AB47" s="116"/>
    </row>
    <row r="48" spans="1:28" s="6" customFormat="1" x14ac:dyDescent="0.2">
      <c r="A48"/>
      <c r="B48"/>
      <c r="C48"/>
      <c r="D48"/>
      <c r="E48"/>
      <c r="F48"/>
      <c r="G48"/>
      <c r="H48"/>
      <c r="I48" s="110" t="s">
        <v>188</v>
      </c>
      <c r="J48" s="105" t="s">
        <v>159</v>
      </c>
      <c r="K48" s="105"/>
      <c r="L48" s="116"/>
      <c r="M48" s="116"/>
      <c r="N48" s="116"/>
      <c r="O48" s="116"/>
      <c r="P48" s="116"/>
      <c r="Q48" s="116"/>
      <c r="R48" s="116"/>
      <c r="S48" s="105"/>
      <c r="T48" s="116"/>
      <c r="U48" s="116"/>
      <c r="V48" s="116"/>
      <c r="W48" s="105"/>
      <c r="X48" s="116"/>
      <c r="Y48" s="116"/>
      <c r="Z48" s="116"/>
      <c r="AA48" s="105"/>
      <c r="AB48" s="105"/>
    </row>
    <row r="49" spans="1:28" s="6" customFormat="1" ht="7.5" customHeight="1" x14ac:dyDescent="0.2">
      <c r="A49"/>
      <c r="B49"/>
      <c r="C49"/>
      <c r="D49"/>
      <c r="E49"/>
      <c r="F49"/>
      <c r="G49"/>
      <c r="H49"/>
      <c r="I49" s="110"/>
      <c r="J49" s="105"/>
      <c r="K49" s="105"/>
      <c r="L49" s="116"/>
      <c r="M49" s="116"/>
      <c r="N49" s="116"/>
      <c r="O49" s="116"/>
      <c r="P49" s="116"/>
      <c r="Q49" s="116"/>
      <c r="R49" s="116"/>
      <c r="S49" s="105"/>
      <c r="T49" s="116"/>
      <c r="U49" s="116"/>
      <c r="V49" s="116"/>
      <c r="W49" s="105"/>
      <c r="X49" s="116"/>
      <c r="Y49" s="116"/>
      <c r="Z49" s="116"/>
      <c r="AA49" s="105"/>
      <c r="AB49" s="105"/>
    </row>
    <row r="50" spans="1:28" s="6" customFormat="1" ht="41.25" customHeight="1" x14ac:dyDescent="0.2">
      <c r="A50"/>
      <c r="B50"/>
      <c r="C50"/>
      <c r="D50"/>
      <c r="E50"/>
      <c r="F50"/>
      <c r="G50"/>
      <c r="H50"/>
      <c r="I50" s="77"/>
      <c r="J50" s="77"/>
      <c r="K50" s="116"/>
      <c r="L50" s="116"/>
      <c r="M50" s="116"/>
      <c r="N50" s="116"/>
      <c r="O50" s="116"/>
      <c r="P50" s="132"/>
      <c r="Q50" s="208" t="s">
        <v>27</v>
      </c>
      <c r="R50" s="208"/>
      <c r="S50" s="234"/>
      <c r="T50" s="132"/>
      <c r="U50" s="208" t="s">
        <v>28</v>
      </c>
      <c r="V50" s="208"/>
      <c r="W50" s="145"/>
      <c r="X50" s="116"/>
      <c r="Y50" s="116"/>
      <c r="Z50" s="116"/>
      <c r="AA50" s="116"/>
      <c r="AB50" s="116"/>
    </row>
    <row r="51" spans="1:28" s="6" customFormat="1" ht="54.75" customHeight="1" x14ac:dyDescent="0.2">
      <c r="A51" t="s">
        <v>271</v>
      </c>
      <c r="B51" t="s">
        <v>278</v>
      </c>
      <c r="C51"/>
      <c r="D51"/>
      <c r="E51"/>
      <c r="F51"/>
      <c r="G51"/>
      <c r="H51"/>
      <c r="I51" s="77"/>
      <c r="J51" s="77"/>
      <c r="K51" s="443" t="s">
        <v>9</v>
      </c>
      <c r="L51" s="440"/>
      <c r="M51" s="440"/>
      <c r="N51" s="440"/>
      <c r="O51" s="441"/>
      <c r="P51" s="132" t="s">
        <v>30</v>
      </c>
      <c r="Q51" s="39"/>
      <c r="R51" s="19" t="s">
        <v>10</v>
      </c>
      <c r="S51" s="10"/>
      <c r="T51" s="8" t="s">
        <v>30</v>
      </c>
      <c r="U51" s="39"/>
      <c r="V51" s="19" t="s">
        <v>10</v>
      </c>
      <c r="W51" s="134"/>
      <c r="X51" s="116"/>
      <c r="Y51" s="116"/>
      <c r="Z51" s="116"/>
      <c r="AA51" s="116"/>
      <c r="AB51" s="116"/>
    </row>
    <row r="52" spans="1:28" s="6" customFormat="1" ht="31.5" customHeight="1" x14ac:dyDescent="0.2">
      <c r="A52" t="s">
        <v>272</v>
      </c>
      <c r="B52" t="s">
        <v>279</v>
      </c>
      <c r="C52"/>
      <c r="D52"/>
      <c r="E52"/>
      <c r="F52"/>
      <c r="G52"/>
      <c r="H52"/>
      <c r="I52" s="77"/>
      <c r="J52" s="77"/>
      <c r="K52" s="428" t="s">
        <v>201</v>
      </c>
      <c r="L52" s="440"/>
      <c r="M52" s="440"/>
      <c r="N52" s="440"/>
      <c r="O52" s="441"/>
      <c r="P52" s="132" t="s">
        <v>30</v>
      </c>
      <c r="Q52" s="39"/>
      <c r="R52" s="19" t="s">
        <v>10</v>
      </c>
      <c r="S52" s="12"/>
      <c r="T52" s="8" t="s">
        <v>30</v>
      </c>
      <c r="U52" s="39"/>
      <c r="V52" s="19" t="s">
        <v>10</v>
      </c>
      <c r="W52" s="196"/>
      <c r="X52" s="116"/>
      <c r="Y52" s="116"/>
      <c r="Z52" s="116"/>
      <c r="AA52" s="116"/>
      <c r="AB52" s="116"/>
    </row>
    <row r="53" spans="1:28" s="6" customFormat="1" ht="31.5" customHeight="1" x14ac:dyDescent="0.2">
      <c r="A53" t="s">
        <v>273</v>
      </c>
      <c r="B53" t="s">
        <v>280</v>
      </c>
      <c r="C53"/>
      <c r="D53"/>
      <c r="E53"/>
      <c r="F53"/>
      <c r="G53"/>
      <c r="H53"/>
      <c r="I53" s="77"/>
      <c r="J53" s="77"/>
      <c r="K53" s="428" t="s">
        <v>322</v>
      </c>
      <c r="L53" s="440"/>
      <c r="M53" s="440"/>
      <c r="N53" s="440"/>
      <c r="O53" s="441"/>
      <c r="P53" s="78" t="s">
        <v>30</v>
      </c>
      <c r="Q53" s="63"/>
      <c r="R53" s="67" t="s">
        <v>10</v>
      </c>
      <c r="S53" s="62"/>
      <c r="T53" s="61" t="s">
        <v>30</v>
      </c>
      <c r="U53" s="63"/>
      <c r="V53" s="67" t="s">
        <v>10</v>
      </c>
      <c r="W53" s="142"/>
      <c r="X53" s="116"/>
      <c r="Y53" s="116"/>
      <c r="Z53" s="116"/>
      <c r="AA53" s="116"/>
      <c r="AB53" s="116"/>
    </row>
    <row r="54" spans="1:28" s="6" customFormat="1" ht="17.25" customHeight="1" x14ac:dyDescent="0.2">
      <c r="A54" s="52" t="s">
        <v>350</v>
      </c>
      <c r="B54" s="52" t="s">
        <v>351</v>
      </c>
      <c r="C54" s="52" t="s">
        <v>595</v>
      </c>
      <c r="D54"/>
      <c r="E54"/>
      <c r="F54"/>
      <c r="G54"/>
      <c r="H54"/>
      <c r="I54" s="18"/>
      <c r="J54" s="77"/>
      <c r="K54" s="66" t="s">
        <v>593</v>
      </c>
      <c r="L54" s="442"/>
      <c r="M54" s="442"/>
      <c r="N54" s="442"/>
      <c r="O54" s="11"/>
      <c r="P54" s="8" t="s">
        <v>30</v>
      </c>
      <c r="Q54" s="39"/>
      <c r="R54" s="19" t="s">
        <v>10</v>
      </c>
      <c r="S54" s="12"/>
      <c r="T54" s="8" t="s">
        <v>30</v>
      </c>
      <c r="U54" s="39"/>
      <c r="V54" s="19" t="s">
        <v>10</v>
      </c>
      <c r="W54" s="196"/>
      <c r="X54" s="116"/>
      <c r="Y54" s="116"/>
      <c r="Z54" s="116"/>
      <c r="AA54" s="116"/>
      <c r="AB54" s="116"/>
    </row>
    <row r="55" spans="1:28" s="6" customFormat="1" ht="17.25" customHeight="1" x14ac:dyDescent="0.2">
      <c r="A55" s="52" t="s">
        <v>352</v>
      </c>
      <c r="B55" s="52" t="s">
        <v>353</v>
      </c>
      <c r="C55"/>
      <c r="D55"/>
      <c r="E55"/>
      <c r="F55"/>
      <c r="G55"/>
      <c r="H55"/>
      <c r="I55" s="77"/>
      <c r="J55" s="77"/>
      <c r="K55" s="118" t="s">
        <v>594</v>
      </c>
      <c r="L55" s="114"/>
      <c r="M55" s="114"/>
      <c r="N55" s="114"/>
      <c r="O55" s="145"/>
      <c r="P55" s="132" t="s">
        <v>30</v>
      </c>
      <c r="Q55" s="197" t="str">
        <f>IF(ISERROR(AVERAGE(Q51:Q54)),"",SUM(Q51:Q54))</f>
        <v/>
      </c>
      <c r="R55" s="195" t="s">
        <v>10</v>
      </c>
      <c r="S55" s="145"/>
      <c r="T55" s="132" t="s">
        <v>30</v>
      </c>
      <c r="U55" s="197" t="str">
        <f>IF(ISERROR(AVERAGE(U51:U54)),"",SUM(U51:U54))</f>
        <v/>
      </c>
      <c r="V55" s="195" t="s">
        <v>10</v>
      </c>
      <c r="W55" s="145"/>
      <c r="X55" s="116"/>
      <c r="Y55" s="116"/>
      <c r="Z55" s="116"/>
      <c r="AA55" s="116"/>
      <c r="AB55" s="116"/>
    </row>
    <row r="56" spans="1:28" s="6" customFormat="1" ht="11.25" customHeight="1" x14ac:dyDescent="0.2">
      <c r="A56"/>
      <c r="B56"/>
      <c r="C56"/>
      <c r="D56"/>
      <c r="E56"/>
      <c r="F56"/>
      <c r="G56"/>
      <c r="H56"/>
      <c r="I56" s="77"/>
      <c r="J56" s="116"/>
      <c r="K56" s="116"/>
      <c r="L56" s="116"/>
      <c r="M56" s="116"/>
      <c r="N56" s="116"/>
      <c r="O56" s="116"/>
      <c r="P56" s="116"/>
      <c r="Q56" s="116"/>
      <c r="R56" s="116"/>
      <c r="S56" s="116"/>
      <c r="T56" s="116"/>
      <c r="U56" s="116"/>
      <c r="V56" s="116"/>
      <c r="W56" s="116"/>
      <c r="X56" s="116"/>
      <c r="Y56" s="116"/>
      <c r="Z56" s="116"/>
      <c r="AA56" s="116"/>
      <c r="AB56" s="116"/>
    </row>
    <row r="57" spans="1:28" s="6" customFormat="1" x14ac:dyDescent="0.2">
      <c r="A57"/>
      <c r="B57"/>
      <c r="C57"/>
      <c r="D57"/>
      <c r="E57"/>
      <c r="F57"/>
      <c r="G57"/>
      <c r="H57"/>
      <c r="I57" s="110" t="s">
        <v>106</v>
      </c>
      <c r="J57" s="105" t="s">
        <v>160</v>
      </c>
      <c r="K57" s="105"/>
      <c r="L57" s="116"/>
      <c r="M57" s="116"/>
      <c r="N57" s="116"/>
      <c r="O57" s="116"/>
      <c r="P57" s="116"/>
      <c r="Q57" s="116"/>
      <c r="R57" s="116"/>
      <c r="S57" s="105"/>
      <c r="T57" s="116"/>
      <c r="U57" s="116"/>
      <c r="V57" s="116"/>
      <c r="W57" s="105"/>
      <c r="X57" s="116"/>
      <c r="Y57" s="116"/>
      <c r="Z57" s="116"/>
      <c r="AA57" s="105"/>
      <c r="AB57" s="105"/>
    </row>
    <row r="58" spans="1:28" s="6" customFormat="1" ht="7.5" customHeight="1" x14ac:dyDescent="0.2">
      <c r="A58"/>
      <c r="B58"/>
      <c r="C58"/>
      <c r="D58"/>
      <c r="E58"/>
      <c r="F58"/>
      <c r="G58"/>
      <c r="H58"/>
      <c r="I58" s="110"/>
      <c r="J58" s="105"/>
      <c r="K58" s="105"/>
      <c r="L58" s="116"/>
      <c r="M58" s="116"/>
      <c r="N58" s="116"/>
      <c r="O58" s="116"/>
      <c r="P58" s="116"/>
      <c r="Q58" s="116"/>
      <c r="R58" s="116"/>
      <c r="S58" s="105"/>
      <c r="T58" s="116"/>
      <c r="U58" s="116"/>
      <c r="V58" s="116"/>
      <c r="W58" s="105"/>
      <c r="X58" s="116"/>
      <c r="Y58" s="116"/>
      <c r="Z58" s="116"/>
      <c r="AA58" s="105"/>
      <c r="AB58" s="105"/>
    </row>
    <row r="59" spans="1:28" s="6" customFormat="1" ht="41.25" customHeight="1" x14ac:dyDescent="0.2">
      <c r="A59"/>
      <c r="B59"/>
      <c r="C59"/>
      <c r="D59"/>
      <c r="E59"/>
      <c r="F59"/>
      <c r="G59"/>
      <c r="H59"/>
      <c r="I59" s="77"/>
      <c r="J59" s="77"/>
      <c r="K59" s="116"/>
      <c r="L59" s="116"/>
      <c r="M59" s="116"/>
      <c r="N59" s="116"/>
      <c r="O59" s="116"/>
      <c r="P59" s="132"/>
      <c r="Q59" s="208" t="s">
        <v>27</v>
      </c>
      <c r="R59" s="208"/>
      <c r="S59" s="234"/>
      <c r="T59" s="132"/>
      <c r="U59" s="208" t="s">
        <v>28</v>
      </c>
      <c r="V59" s="208"/>
      <c r="W59" s="145"/>
      <c r="X59" s="116"/>
      <c r="Y59" s="116"/>
      <c r="Z59" s="116"/>
      <c r="AA59" s="116"/>
      <c r="AB59" s="116"/>
    </row>
    <row r="60" spans="1:28" s="6" customFormat="1" ht="17.25" customHeight="1" x14ac:dyDescent="0.2">
      <c r="A60" t="s">
        <v>310</v>
      </c>
      <c r="B60" t="s">
        <v>349</v>
      </c>
      <c r="C60"/>
      <c r="D60"/>
      <c r="E60"/>
      <c r="F60"/>
      <c r="G60"/>
      <c r="H60"/>
      <c r="I60" s="77"/>
      <c r="J60" s="77"/>
      <c r="K60" s="217" t="s">
        <v>161</v>
      </c>
      <c r="L60" s="114"/>
      <c r="M60" s="114"/>
      <c r="N60" s="114"/>
      <c r="O60" s="145"/>
      <c r="P60" s="132" t="s">
        <v>30</v>
      </c>
      <c r="Q60" s="39"/>
      <c r="R60" s="19" t="s">
        <v>10</v>
      </c>
      <c r="S60" s="10"/>
      <c r="T60" s="8" t="s">
        <v>30</v>
      </c>
      <c r="U60" s="39"/>
      <c r="V60" s="19" t="s">
        <v>10</v>
      </c>
      <c r="W60" s="134"/>
      <c r="X60" s="116"/>
      <c r="Y60" s="116"/>
      <c r="Z60" s="116"/>
      <c r="AA60" s="116"/>
      <c r="AB60" s="116"/>
    </row>
    <row r="61" spans="1:28" s="6" customFormat="1" ht="17.25" customHeight="1" x14ac:dyDescent="0.2">
      <c r="A61" t="s">
        <v>435</v>
      </c>
      <c r="B61" t="s">
        <v>436</v>
      </c>
      <c r="C61"/>
      <c r="D61"/>
      <c r="E61"/>
      <c r="F61"/>
      <c r="G61"/>
      <c r="H61"/>
      <c r="I61" s="77"/>
      <c r="J61" s="77"/>
      <c r="K61" s="443" t="s">
        <v>2</v>
      </c>
      <c r="L61" s="440"/>
      <c r="M61" s="440"/>
      <c r="N61" s="440"/>
      <c r="O61" s="441"/>
      <c r="P61" s="132" t="s">
        <v>30</v>
      </c>
      <c r="Q61" s="39"/>
      <c r="R61" s="19" t="s">
        <v>10</v>
      </c>
      <c r="S61" s="12"/>
      <c r="T61" s="8" t="s">
        <v>30</v>
      </c>
      <c r="U61" s="39"/>
      <c r="V61" s="19" t="s">
        <v>10</v>
      </c>
      <c r="W61" s="196"/>
      <c r="X61" s="116"/>
      <c r="Y61" s="116"/>
      <c r="Z61" s="116"/>
      <c r="AA61" s="116"/>
      <c r="AB61" s="116"/>
    </row>
    <row r="62" spans="1:28" s="6" customFormat="1" ht="17.25" customHeight="1" x14ac:dyDescent="0.2">
      <c r="A62" t="s">
        <v>437</v>
      </c>
      <c r="B62" t="s">
        <v>438</v>
      </c>
      <c r="C62"/>
      <c r="D62"/>
      <c r="E62"/>
      <c r="F62"/>
      <c r="G62"/>
      <c r="H62"/>
      <c r="I62" s="77"/>
      <c r="J62" s="77"/>
      <c r="K62" s="217" t="s">
        <v>162</v>
      </c>
      <c r="L62" s="114"/>
      <c r="M62" s="114"/>
      <c r="N62" s="114"/>
      <c r="O62" s="145"/>
      <c r="P62" s="132" t="s">
        <v>30</v>
      </c>
      <c r="Q62" s="39"/>
      <c r="R62" s="19" t="s">
        <v>10</v>
      </c>
      <c r="S62" s="12"/>
      <c r="T62" s="8" t="s">
        <v>30</v>
      </c>
      <c r="U62" s="39"/>
      <c r="V62" s="19" t="s">
        <v>10</v>
      </c>
      <c r="W62" s="196"/>
      <c r="X62" s="116"/>
      <c r="Y62" s="116"/>
      <c r="Z62" s="116"/>
      <c r="AA62" s="116"/>
      <c r="AB62" s="116"/>
    </row>
    <row r="63" spans="1:28" s="6" customFormat="1" ht="34.5" customHeight="1" x14ac:dyDescent="0.2">
      <c r="A63" t="s">
        <v>439</v>
      </c>
      <c r="B63" t="s">
        <v>440</v>
      </c>
      <c r="C63"/>
      <c r="D63"/>
      <c r="E63"/>
      <c r="F63"/>
      <c r="G63"/>
      <c r="H63"/>
      <c r="I63" s="77"/>
      <c r="J63" s="77"/>
      <c r="K63" s="443" t="s">
        <v>91</v>
      </c>
      <c r="L63" s="429"/>
      <c r="M63" s="429"/>
      <c r="N63" s="429"/>
      <c r="O63" s="145"/>
      <c r="P63" s="132" t="s">
        <v>30</v>
      </c>
      <c r="Q63" s="39"/>
      <c r="R63" s="19" t="s">
        <v>10</v>
      </c>
      <c r="S63" s="12"/>
      <c r="T63" s="8" t="s">
        <v>30</v>
      </c>
      <c r="U63" s="39"/>
      <c r="V63" s="19" t="s">
        <v>10</v>
      </c>
      <c r="W63" s="196"/>
      <c r="X63" s="116"/>
      <c r="Y63" s="116"/>
      <c r="Z63" s="116"/>
      <c r="AA63" s="116"/>
      <c r="AB63" s="116"/>
    </row>
    <row r="64" spans="1:28" s="6" customFormat="1" ht="17.25" customHeight="1" x14ac:dyDescent="0.2">
      <c r="A64" t="s">
        <v>441</v>
      </c>
      <c r="B64" t="s">
        <v>442</v>
      </c>
      <c r="C64"/>
      <c r="D64"/>
      <c r="E64"/>
      <c r="F64"/>
      <c r="G64"/>
      <c r="H64"/>
      <c r="I64" s="77"/>
      <c r="J64" s="77"/>
      <c r="K64" s="217" t="s">
        <v>139</v>
      </c>
      <c r="L64" s="114"/>
      <c r="M64" s="114"/>
      <c r="N64" s="114"/>
      <c r="O64" s="145"/>
      <c r="P64" s="132" t="s">
        <v>30</v>
      </c>
      <c r="Q64" s="39"/>
      <c r="R64" s="19" t="s">
        <v>10</v>
      </c>
      <c r="S64" s="12"/>
      <c r="T64" s="8" t="s">
        <v>30</v>
      </c>
      <c r="U64" s="39"/>
      <c r="V64" s="19" t="s">
        <v>10</v>
      </c>
      <c r="W64" s="196"/>
      <c r="X64" s="116"/>
      <c r="Y64" s="116"/>
      <c r="Z64" s="116"/>
      <c r="AA64" s="116"/>
      <c r="AB64" s="116"/>
    </row>
    <row r="65" spans="1:28" s="6" customFormat="1" ht="17.25" customHeight="1" x14ac:dyDescent="0.2">
      <c r="A65" t="s">
        <v>443</v>
      </c>
      <c r="B65" t="s">
        <v>444</v>
      </c>
      <c r="C65"/>
      <c r="D65"/>
      <c r="E65"/>
      <c r="F65"/>
      <c r="G65"/>
      <c r="H65"/>
      <c r="I65" s="77"/>
      <c r="J65" s="77"/>
      <c r="K65" s="428" t="s">
        <v>520</v>
      </c>
      <c r="L65" s="440"/>
      <c r="M65" s="440"/>
      <c r="N65" s="440"/>
      <c r="O65" s="441"/>
      <c r="P65" s="132" t="s">
        <v>30</v>
      </c>
      <c r="Q65" s="39"/>
      <c r="R65" s="19" t="s">
        <v>10</v>
      </c>
      <c r="S65" s="12"/>
      <c r="T65" s="8" t="s">
        <v>30</v>
      </c>
      <c r="U65" s="39"/>
      <c r="V65" s="19" t="s">
        <v>10</v>
      </c>
      <c r="W65" s="196"/>
      <c r="X65" s="116"/>
      <c r="Y65" s="116"/>
      <c r="Z65" s="116"/>
      <c r="AA65" s="116"/>
      <c r="AB65" s="116"/>
    </row>
    <row r="66" spans="1:28" s="6" customFormat="1" ht="17.25" customHeight="1" x14ac:dyDescent="0.2">
      <c r="A66" t="s">
        <v>445</v>
      </c>
      <c r="B66" t="s">
        <v>446</v>
      </c>
      <c r="C66"/>
      <c r="D66"/>
      <c r="E66"/>
      <c r="F66"/>
      <c r="G66"/>
      <c r="H66"/>
      <c r="I66" s="77"/>
      <c r="J66" s="77"/>
      <c r="K66" s="428" t="s">
        <v>515</v>
      </c>
      <c r="L66" s="440"/>
      <c r="M66" s="440"/>
      <c r="N66" s="440"/>
      <c r="O66" s="441"/>
      <c r="P66" s="132" t="s">
        <v>30</v>
      </c>
      <c r="Q66" s="39"/>
      <c r="R66" s="19" t="s">
        <v>10</v>
      </c>
      <c r="S66" s="12"/>
      <c r="T66" s="8" t="s">
        <v>30</v>
      </c>
      <c r="U66" s="39"/>
      <c r="V66" s="19" t="s">
        <v>10</v>
      </c>
      <c r="W66" s="196"/>
      <c r="X66" s="116"/>
      <c r="Y66" s="116"/>
      <c r="Z66" s="116"/>
      <c r="AA66" s="116"/>
      <c r="AB66" s="116"/>
    </row>
    <row r="67" spans="1:28" s="6" customFormat="1" ht="17.25" customHeight="1" x14ac:dyDescent="0.2">
      <c r="A67" t="s">
        <v>504</v>
      </c>
      <c r="B67" t="s">
        <v>505</v>
      </c>
      <c r="C67"/>
      <c r="D67"/>
      <c r="E67"/>
      <c r="F67"/>
      <c r="G67"/>
      <c r="H67"/>
      <c r="I67" s="77"/>
      <c r="J67" s="77"/>
      <c r="K67" s="118" t="s">
        <v>497</v>
      </c>
      <c r="L67" s="79"/>
      <c r="M67" s="79"/>
      <c r="N67" s="79"/>
      <c r="O67" s="210"/>
      <c r="P67" s="132" t="s">
        <v>30</v>
      </c>
      <c r="Q67" s="197" t="str">
        <f>IF(ISERROR(AVERAGE(Q60:Q66)),"",SUM(Q60:Q66))</f>
        <v/>
      </c>
      <c r="R67" s="195" t="s">
        <v>10</v>
      </c>
      <c r="S67" s="145"/>
      <c r="T67" s="132" t="s">
        <v>30</v>
      </c>
      <c r="U67" s="197" t="str">
        <f>IF(ISERROR(AVERAGE(U60:U66)),"",SUM(U60:U66))</f>
        <v/>
      </c>
      <c r="V67" s="195" t="s">
        <v>10</v>
      </c>
      <c r="W67" s="145"/>
      <c r="X67" s="116"/>
      <c r="Y67" s="116"/>
      <c r="Z67" s="116"/>
      <c r="AA67" s="116"/>
      <c r="AB67" s="116"/>
    </row>
    <row r="68" spans="1:28" s="6" customFormat="1" ht="11.25" customHeight="1" x14ac:dyDescent="0.2">
      <c r="A68"/>
      <c r="B68"/>
      <c r="C68"/>
      <c r="D68"/>
      <c r="E68"/>
      <c r="F68"/>
      <c r="G68"/>
      <c r="H68"/>
      <c r="I68" s="77"/>
      <c r="J68" s="116"/>
      <c r="K68" s="116"/>
      <c r="L68" s="116"/>
      <c r="M68" s="116"/>
      <c r="N68" s="116"/>
      <c r="O68" s="116"/>
      <c r="P68" s="116"/>
      <c r="Q68" s="116"/>
      <c r="R68" s="116"/>
      <c r="S68" s="116"/>
      <c r="T68" s="116"/>
      <c r="U68" s="116"/>
      <c r="V68" s="116"/>
      <c r="W68" s="116"/>
      <c r="X68" s="116"/>
      <c r="Y68" s="116"/>
      <c r="Z68" s="116"/>
      <c r="AA68" s="116"/>
      <c r="AB68" s="116"/>
    </row>
    <row r="69" spans="1:28" s="6" customFormat="1" x14ac:dyDescent="0.2">
      <c r="A69"/>
      <c r="B69"/>
      <c r="C69"/>
      <c r="D69"/>
      <c r="E69"/>
      <c r="F69"/>
      <c r="G69"/>
      <c r="H69"/>
      <c r="I69" s="110" t="s">
        <v>107</v>
      </c>
      <c r="J69" s="105" t="s">
        <v>163</v>
      </c>
      <c r="K69" s="105"/>
      <c r="L69" s="116"/>
      <c r="M69" s="116"/>
      <c r="N69" s="116"/>
      <c r="O69" s="116"/>
      <c r="P69" s="116"/>
      <c r="Q69" s="116"/>
      <c r="R69" s="116"/>
      <c r="S69" s="105"/>
      <c r="T69" s="116"/>
      <c r="U69" s="116"/>
      <c r="V69" s="116"/>
      <c r="W69" s="105"/>
      <c r="X69" s="116"/>
      <c r="Y69" s="116"/>
      <c r="Z69" s="116"/>
      <c r="AA69" s="105"/>
      <c r="AB69" s="105"/>
    </row>
    <row r="70" spans="1:28" s="6" customFormat="1" ht="7.5" customHeight="1" x14ac:dyDescent="0.2">
      <c r="A70"/>
      <c r="B70"/>
      <c r="C70"/>
      <c r="D70"/>
      <c r="E70"/>
      <c r="F70"/>
      <c r="G70"/>
      <c r="H70"/>
      <c r="I70" s="110"/>
      <c r="J70" s="105"/>
      <c r="K70" s="105"/>
      <c r="L70" s="116"/>
      <c r="M70" s="116"/>
      <c r="N70" s="116"/>
      <c r="O70" s="116"/>
      <c r="P70" s="116"/>
      <c r="Q70" s="116"/>
      <c r="R70" s="116"/>
      <c r="S70" s="105"/>
      <c r="T70" s="116"/>
      <c r="U70" s="116"/>
      <c r="V70" s="116"/>
      <c r="W70" s="105"/>
      <c r="X70" s="116"/>
      <c r="Y70" s="116"/>
      <c r="Z70" s="116"/>
      <c r="AA70" s="105"/>
      <c r="AB70" s="105"/>
    </row>
    <row r="71" spans="1:28" s="6" customFormat="1" ht="41.25" customHeight="1" x14ac:dyDescent="0.2">
      <c r="A71"/>
      <c r="B71"/>
      <c r="C71"/>
      <c r="D71"/>
      <c r="E71"/>
      <c r="F71"/>
      <c r="G71"/>
      <c r="H71"/>
      <c r="I71" s="77"/>
      <c r="J71" s="77"/>
      <c r="K71" s="116"/>
      <c r="L71" s="116"/>
      <c r="M71" s="116"/>
      <c r="N71" s="116"/>
      <c r="O71" s="116"/>
      <c r="P71" s="92"/>
      <c r="Q71" s="136" t="s">
        <v>27</v>
      </c>
      <c r="R71" s="136"/>
      <c r="S71" s="221"/>
      <c r="T71" s="132"/>
      <c r="U71" s="208" t="s">
        <v>28</v>
      </c>
      <c r="V71" s="208"/>
      <c r="W71" s="145"/>
      <c r="X71" s="116"/>
      <c r="Y71" s="116"/>
      <c r="Z71" s="116"/>
      <c r="AA71" s="116"/>
      <c r="AB71" s="116"/>
    </row>
    <row r="72" spans="1:28" s="6" customFormat="1" ht="31.5" customHeight="1" x14ac:dyDescent="0.2">
      <c r="A72" t="s">
        <v>343</v>
      </c>
      <c r="B72" t="s">
        <v>344</v>
      </c>
      <c r="C72"/>
      <c r="D72"/>
      <c r="E72"/>
      <c r="F72"/>
      <c r="G72"/>
      <c r="H72"/>
      <c r="I72" s="77"/>
      <c r="J72" s="77"/>
      <c r="K72" s="428" t="s">
        <v>512</v>
      </c>
      <c r="L72" s="440"/>
      <c r="M72" s="440"/>
      <c r="N72" s="440"/>
      <c r="O72" s="441"/>
      <c r="P72" s="132" t="s">
        <v>30</v>
      </c>
      <c r="Q72" s="104" t="str">
        <f>IF(ISERROR(AVERAGE(Q55,Q67)),"",IF(ISNUMBER(Q67),SUM(Q55,-Q67),Q55))</f>
        <v/>
      </c>
      <c r="R72" s="195" t="s">
        <v>10</v>
      </c>
      <c r="S72" s="134"/>
      <c r="T72" s="132" t="s">
        <v>30</v>
      </c>
      <c r="U72" s="104" t="str">
        <f>IF(ISERROR(AVERAGE(U55,U67)),"",IF(ISNUMBER(U67),SUM(U55,-U67),U55))</f>
        <v/>
      </c>
      <c r="V72" s="195" t="s">
        <v>10</v>
      </c>
      <c r="W72" s="134"/>
      <c r="X72" s="116"/>
      <c r="Y72" s="116"/>
      <c r="Z72" s="116"/>
      <c r="AA72" s="116"/>
      <c r="AB72" s="116"/>
    </row>
    <row r="73" spans="1:28" s="6" customFormat="1" ht="17.25" customHeight="1" x14ac:dyDescent="0.2">
      <c r="A73" t="s">
        <v>345</v>
      </c>
      <c r="B73" t="s">
        <v>346</v>
      </c>
      <c r="C73"/>
      <c r="D73"/>
      <c r="E73"/>
      <c r="F73"/>
      <c r="G73"/>
      <c r="H73"/>
      <c r="I73" s="77"/>
      <c r="J73" s="77"/>
      <c r="K73" s="443" t="s">
        <v>1</v>
      </c>
      <c r="L73" s="440"/>
      <c r="M73" s="440"/>
      <c r="N73" s="440"/>
      <c r="O73" s="441"/>
      <c r="P73" s="132" t="s">
        <v>30</v>
      </c>
      <c r="Q73" s="297"/>
      <c r="R73" s="298" t="s">
        <v>10</v>
      </c>
      <c r="S73" s="196"/>
      <c r="T73" s="132" t="s">
        <v>30</v>
      </c>
      <c r="U73" s="297"/>
      <c r="V73" s="298" t="s">
        <v>10</v>
      </c>
      <c r="W73" s="196"/>
      <c r="X73" s="116"/>
      <c r="Y73" s="116"/>
      <c r="Z73" s="116"/>
      <c r="AA73" s="116"/>
      <c r="AB73" s="116"/>
    </row>
    <row r="74" spans="1:28" s="6" customFormat="1" ht="17.25" customHeight="1" x14ac:dyDescent="0.2">
      <c r="A74" t="s">
        <v>347</v>
      </c>
      <c r="B74" t="s">
        <v>348</v>
      </c>
      <c r="C74"/>
      <c r="D74"/>
      <c r="E74"/>
      <c r="F74"/>
      <c r="G74"/>
      <c r="H74"/>
      <c r="I74" s="77"/>
      <c r="J74" s="77"/>
      <c r="K74" s="118" t="s">
        <v>390</v>
      </c>
      <c r="L74" s="114"/>
      <c r="M74" s="114"/>
      <c r="N74" s="114"/>
      <c r="O74" s="145"/>
      <c r="P74" s="132" t="s">
        <v>30</v>
      </c>
      <c r="Q74" s="197" t="str">
        <f>IF(ISERROR(AVERAGE(Q72,Q73)),"",IF(ISNUMBER(Q73),SUM(Q72,-Q73),Q72))</f>
        <v/>
      </c>
      <c r="R74" s="195" t="s">
        <v>10</v>
      </c>
      <c r="S74" s="145"/>
      <c r="T74" s="132" t="s">
        <v>30</v>
      </c>
      <c r="U74" s="197" t="str">
        <f>IF(ISERROR(AVERAGE(U72,U73)),"",IF(ISNUMBER(U73),SUM(U72,-U73),U72))</f>
        <v/>
      </c>
      <c r="V74" s="195" t="s">
        <v>10</v>
      </c>
      <c r="W74" s="145"/>
      <c r="X74" s="116"/>
      <c r="Y74" s="116"/>
      <c r="Z74" s="116"/>
      <c r="AA74" s="116"/>
      <c r="AB74" s="116"/>
    </row>
    <row r="75" spans="1:28" s="1" customFormat="1" ht="11.25" customHeight="1" thickBot="1" x14ac:dyDescent="0.25">
      <c r="A75"/>
      <c r="B75"/>
      <c r="C75"/>
      <c r="D75"/>
      <c r="E75"/>
      <c r="F75"/>
      <c r="G75"/>
      <c r="H75"/>
      <c r="I75" s="72"/>
      <c r="J75" s="72"/>
      <c r="K75" s="116"/>
      <c r="L75" s="116"/>
      <c r="M75" s="116"/>
      <c r="N75" s="116"/>
      <c r="O75" s="116"/>
      <c r="P75" s="116"/>
      <c r="Q75" s="155"/>
      <c r="R75" s="147"/>
      <c r="S75" s="148"/>
      <c r="T75" s="116"/>
      <c r="U75" s="155"/>
      <c r="V75" s="147"/>
      <c r="W75" s="148"/>
      <c r="X75" s="86"/>
      <c r="Y75" s="86"/>
      <c r="Z75" s="86"/>
      <c r="AA75" s="86"/>
      <c r="AB75" s="86"/>
    </row>
    <row r="76" spans="1:28" s="229" customFormat="1" x14ac:dyDescent="0.2">
      <c r="A76"/>
      <c r="B76"/>
      <c r="C76"/>
      <c r="D76"/>
      <c r="E76"/>
      <c r="F76"/>
      <c r="G76"/>
      <c r="H76"/>
      <c r="I76" s="212" t="s">
        <v>324</v>
      </c>
      <c r="J76" s="212"/>
      <c r="K76" s="211"/>
      <c r="L76" s="211"/>
      <c r="M76" s="211"/>
      <c r="N76" s="211"/>
      <c r="O76" s="211"/>
      <c r="P76" s="211"/>
      <c r="Q76" s="211"/>
      <c r="R76" s="211"/>
      <c r="S76" s="211"/>
      <c r="T76" s="211"/>
      <c r="U76" s="211"/>
      <c r="V76" s="211"/>
      <c r="W76" s="211"/>
      <c r="X76" s="211"/>
      <c r="Y76" s="211"/>
      <c r="Z76" s="211"/>
      <c r="AA76" s="211"/>
      <c r="AB76" s="211"/>
    </row>
    <row r="77" spans="1:28" s="152" customFormat="1" x14ac:dyDescent="0.2">
      <c r="A77"/>
      <c r="B77"/>
      <c r="C77"/>
      <c r="D77"/>
      <c r="E77"/>
      <c r="F77"/>
      <c r="G77"/>
      <c r="H77"/>
      <c r="I77" s="73" t="s">
        <v>334</v>
      </c>
      <c r="J77" s="73"/>
      <c r="K77" s="73"/>
      <c r="L77" s="73"/>
      <c r="M77" s="73"/>
      <c r="N77" s="73"/>
      <c r="O77" s="73"/>
      <c r="P77" s="73"/>
      <c r="Q77" s="73"/>
      <c r="R77" s="73"/>
      <c r="S77" s="73"/>
      <c r="T77" s="73"/>
      <c r="U77" s="73"/>
      <c r="V77" s="73"/>
      <c r="W77" s="73"/>
      <c r="X77" s="73"/>
      <c r="Y77" s="73"/>
      <c r="Z77" s="73"/>
      <c r="AA77" s="73"/>
      <c r="AB77" s="73"/>
    </row>
    <row r="78" spans="1:28" s="152" customFormat="1" x14ac:dyDescent="0.2">
      <c r="A78"/>
      <c r="B78"/>
      <c r="C78"/>
      <c r="D78"/>
      <c r="E78"/>
      <c r="F78"/>
      <c r="G78"/>
      <c r="H78"/>
      <c r="I78" s="73" t="s">
        <v>335</v>
      </c>
      <c r="J78" s="73"/>
      <c r="K78" s="73"/>
      <c r="L78" s="73"/>
      <c r="M78" s="73"/>
      <c r="N78" s="73"/>
      <c r="O78" s="73"/>
      <c r="P78" s="73"/>
      <c r="Q78" s="73"/>
      <c r="R78" s="73"/>
      <c r="S78" s="73"/>
      <c r="T78" s="73"/>
      <c r="U78" s="73"/>
      <c r="V78" s="73"/>
      <c r="W78" s="73"/>
      <c r="X78" s="73"/>
      <c r="Y78" s="73"/>
      <c r="Z78" s="73"/>
      <c r="AA78" s="73"/>
      <c r="AB78" s="73"/>
    </row>
    <row r="79" spans="1:28" s="152" customFormat="1" x14ac:dyDescent="0.2">
      <c r="A79"/>
      <c r="B79"/>
      <c r="C79"/>
      <c r="D79"/>
      <c r="E79"/>
      <c r="F79"/>
      <c r="G79"/>
      <c r="H79"/>
      <c r="I79" s="73" t="s">
        <v>739</v>
      </c>
      <c r="J79" s="73"/>
      <c r="K79" s="73"/>
      <c r="L79" s="73"/>
      <c r="M79" s="73"/>
      <c r="N79" s="73"/>
      <c r="O79" s="73"/>
      <c r="P79" s="73"/>
      <c r="Q79" s="73"/>
      <c r="R79" s="73"/>
      <c r="S79" s="73"/>
      <c r="T79" s="73"/>
      <c r="U79" s="73"/>
      <c r="V79" s="73"/>
      <c r="W79" s="73"/>
      <c r="X79" s="73"/>
      <c r="Y79" s="73"/>
      <c r="Z79" s="73"/>
      <c r="AA79" s="73"/>
      <c r="AB79" s="73"/>
    </row>
    <row r="80" spans="1:28" ht="17.25" customHeight="1" x14ac:dyDescent="0.2">
      <c r="A80" s="52" t="s">
        <v>362</v>
      </c>
      <c r="I80" s="431"/>
      <c r="J80" s="432"/>
      <c r="K80" s="432"/>
      <c r="L80" s="432"/>
      <c r="M80" s="432"/>
      <c r="N80" s="432"/>
      <c r="O80" s="432"/>
      <c r="P80" s="432"/>
      <c r="Q80" s="432"/>
      <c r="R80" s="432"/>
      <c r="S80" s="432"/>
      <c r="T80" s="432"/>
      <c r="U80" s="432"/>
      <c r="V80" s="432"/>
      <c r="W80" s="432"/>
      <c r="X80" s="432"/>
      <c r="Y80" s="432"/>
      <c r="Z80" s="432"/>
      <c r="AA80" s="432"/>
      <c r="AB80" s="73"/>
    </row>
    <row r="81" spans="1:28" ht="17.25" customHeight="1" x14ac:dyDescent="0.2">
      <c r="A81" s="52" t="s">
        <v>363</v>
      </c>
      <c r="I81" s="431"/>
      <c r="J81" s="432"/>
      <c r="K81" s="432"/>
      <c r="L81" s="432"/>
      <c r="M81" s="432"/>
      <c r="N81" s="432"/>
      <c r="O81" s="432"/>
      <c r="P81" s="432"/>
      <c r="Q81" s="432"/>
      <c r="R81" s="432"/>
      <c r="S81" s="432"/>
      <c r="T81" s="432"/>
      <c r="U81" s="432"/>
      <c r="V81" s="432"/>
      <c r="W81" s="432"/>
      <c r="X81" s="432"/>
      <c r="Y81" s="432"/>
      <c r="Z81" s="432"/>
      <c r="AA81" s="432"/>
      <c r="AB81" s="73"/>
    </row>
    <row r="82" spans="1:28" ht="17.25" customHeight="1" x14ac:dyDescent="0.2">
      <c r="A82" s="52" t="s">
        <v>364</v>
      </c>
      <c r="I82" s="431"/>
      <c r="J82" s="432"/>
      <c r="K82" s="432"/>
      <c r="L82" s="432"/>
      <c r="M82" s="432"/>
      <c r="N82" s="432"/>
      <c r="O82" s="432"/>
      <c r="P82" s="432"/>
      <c r="Q82" s="432"/>
      <c r="R82" s="432"/>
      <c r="S82" s="432"/>
      <c r="T82" s="432"/>
      <c r="U82" s="432"/>
      <c r="V82" s="432"/>
      <c r="W82" s="432"/>
      <c r="X82" s="432"/>
      <c r="Y82" s="432"/>
      <c r="Z82" s="432"/>
      <c r="AA82" s="432"/>
      <c r="AB82" s="73"/>
    </row>
    <row r="83" spans="1:28" ht="17.25" customHeight="1" x14ac:dyDescent="0.2">
      <c r="A83" s="52" t="s">
        <v>365</v>
      </c>
      <c r="I83" s="431"/>
      <c r="J83" s="432"/>
      <c r="K83" s="432"/>
      <c r="L83" s="432"/>
      <c r="M83" s="432"/>
      <c r="N83" s="432"/>
      <c r="O83" s="432"/>
      <c r="P83" s="432"/>
      <c r="Q83" s="432"/>
      <c r="R83" s="432"/>
      <c r="S83" s="432"/>
      <c r="T83" s="432"/>
      <c r="U83" s="432"/>
      <c r="V83" s="432"/>
      <c r="W83" s="432"/>
      <c r="X83" s="432"/>
      <c r="Y83" s="432"/>
      <c r="Z83" s="432"/>
      <c r="AA83" s="432"/>
      <c r="AB83" s="73"/>
    </row>
    <row r="84" spans="1:28" s="213" customFormat="1" ht="5.25" customHeight="1" thickBot="1" x14ac:dyDescent="0.25">
      <c r="A84" s="52"/>
      <c r="B84"/>
      <c r="C84"/>
      <c r="D84"/>
      <c r="E84"/>
      <c r="F84"/>
      <c r="G84"/>
      <c r="H84"/>
      <c r="I84" s="153"/>
      <c r="J84" s="156"/>
      <c r="K84" s="153"/>
      <c r="L84" s="153"/>
      <c r="M84" s="153"/>
      <c r="N84" s="153"/>
      <c r="O84" s="153"/>
      <c r="P84" s="153"/>
      <c r="Q84" s="153"/>
      <c r="R84" s="153"/>
      <c r="S84" s="153"/>
      <c r="T84" s="153"/>
      <c r="U84" s="153"/>
      <c r="V84" s="153"/>
      <c r="W84" s="153"/>
      <c r="X84" s="153"/>
      <c r="Y84" s="153"/>
      <c r="Z84" s="153"/>
      <c r="AA84" s="153"/>
      <c r="AB84" s="153"/>
    </row>
    <row r="85" spans="1:28" s="6" customFormat="1" ht="12.75" customHeight="1" x14ac:dyDescent="0.2">
      <c r="A85"/>
      <c r="B85"/>
      <c r="C85"/>
      <c r="D85"/>
      <c r="E85"/>
      <c r="F85"/>
      <c r="G85"/>
      <c r="H85"/>
      <c r="I85" s="77"/>
      <c r="J85" s="116"/>
      <c r="K85" s="116"/>
      <c r="L85" s="116"/>
      <c r="M85" s="116"/>
      <c r="N85" s="116"/>
      <c r="O85" s="116"/>
      <c r="P85" s="116"/>
      <c r="Q85" s="116"/>
      <c r="R85" s="116"/>
      <c r="S85" s="116"/>
      <c r="T85" s="116"/>
      <c r="U85" s="116"/>
      <c r="V85" s="116"/>
      <c r="W85" s="116"/>
      <c r="X85" s="116"/>
      <c r="Y85" s="116"/>
      <c r="Z85" s="116"/>
      <c r="AA85" s="116"/>
      <c r="AB85" s="116"/>
    </row>
    <row r="86" spans="1:28" s="6" customFormat="1" x14ac:dyDescent="0.2">
      <c r="A86"/>
      <c r="B86"/>
      <c r="C86"/>
      <c r="D86"/>
      <c r="E86"/>
      <c r="F86"/>
      <c r="G86"/>
      <c r="H86"/>
      <c r="I86" s="77"/>
      <c r="J86" s="116"/>
      <c r="K86" s="116"/>
      <c r="L86" s="116"/>
      <c r="M86" s="116"/>
      <c r="N86" s="116"/>
      <c r="O86" s="116"/>
      <c r="P86" s="116"/>
      <c r="Q86" s="116"/>
      <c r="R86" s="116"/>
      <c r="S86" s="116"/>
      <c r="T86" s="116"/>
      <c r="U86" s="116"/>
      <c r="V86" s="116"/>
      <c r="W86" s="116"/>
      <c r="X86" s="116"/>
      <c r="Y86" s="116"/>
      <c r="Z86" s="116"/>
      <c r="AA86" s="116"/>
      <c r="AB86" s="116"/>
    </row>
    <row r="87" spans="1:28" s="6" customFormat="1" x14ac:dyDescent="0.2">
      <c r="A87"/>
      <c r="B87"/>
      <c r="C87"/>
      <c r="D87"/>
      <c r="E87"/>
      <c r="F87"/>
      <c r="G87"/>
      <c r="H87"/>
      <c r="I87" s="77"/>
      <c r="J87" s="116"/>
      <c r="K87" s="116"/>
      <c r="L87" s="116"/>
      <c r="M87" s="116"/>
      <c r="N87" s="116"/>
      <c r="O87" s="116"/>
      <c r="P87" s="116"/>
      <c r="Q87" s="116"/>
      <c r="R87" s="116"/>
      <c r="S87" s="116"/>
      <c r="T87" s="116"/>
      <c r="U87" s="116"/>
      <c r="V87" s="116"/>
      <c r="W87" s="116"/>
      <c r="X87" s="116"/>
      <c r="Y87" s="116"/>
      <c r="Z87" s="116"/>
      <c r="AA87" s="116"/>
      <c r="AB87" s="116"/>
    </row>
    <row r="88" spans="1:28" s="6" customFormat="1" x14ac:dyDescent="0.2">
      <c r="A88"/>
      <c r="B88"/>
      <c r="C88"/>
      <c r="D88"/>
      <c r="E88"/>
      <c r="F88"/>
      <c r="G88"/>
      <c r="H88"/>
      <c r="I88" s="77"/>
      <c r="J88" s="116"/>
      <c r="K88" s="116"/>
      <c r="L88" s="116"/>
      <c r="M88" s="116"/>
      <c r="N88" s="116"/>
      <c r="O88" s="116"/>
      <c r="P88" s="116"/>
      <c r="Q88" s="116"/>
      <c r="R88" s="116"/>
      <c r="S88" s="116"/>
      <c r="T88" s="116"/>
      <c r="U88" s="116"/>
      <c r="V88" s="116"/>
      <c r="W88" s="116"/>
      <c r="X88" s="116"/>
      <c r="Y88" s="116"/>
      <c r="Z88" s="116"/>
      <c r="AA88" s="116"/>
      <c r="AB88" s="116"/>
    </row>
    <row r="89" spans="1:28" s="6" customFormat="1" x14ac:dyDescent="0.2">
      <c r="A89"/>
      <c r="B89"/>
      <c r="C89"/>
      <c r="D89"/>
      <c r="E89"/>
      <c r="F89"/>
      <c r="G89"/>
      <c r="H89"/>
      <c r="I89" s="125" t="s">
        <v>502</v>
      </c>
      <c r="J89" s="124"/>
      <c r="K89" s="124"/>
      <c r="L89" s="124"/>
      <c r="M89" s="124"/>
      <c r="N89" s="124"/>
      <c r="O89" s="124"/>
      <c r="P89" s="124"/>
      <c r="Q89" s="124"/>
      <c r="R89" s="124"/>
      <c r="S89" s="124"/>
      <c r="T89" s="124"/>
      <c r="U89" s="124"/>
      <c r="V89" s="168" t="s">
        <v>84</v>
      </c>
      <c r="W89" s="152"/>
      <c r="X89" s="152"/>
      <c r="Y89" s="152"/>
      <c r="Z89" s="86"/>
      <c r="AA89" s="124"/>
      <c r="AB89" s="124"/>
    </row>
    <row r="90" spans="1:28" s="1" customFormat="1" ht="7.5" customHeight="1" x14ac:dyDescent="0.2">
      <c r="A90"/>
      <c r="B90"/>
      <c r="C90"/>
      <c r="D90"/>
      <c r="E90"/>
      <c r="F90"/>
      <c r="G90"/>
      <c r="H90"/>
      <c r="I90" s="125"/>
      <c r="J90" s="124"/>
      <c r="K90" s="124"/>
      <c r="L90" s="124"/>
      <c r="M90" s="124"/>
      <c r="N90" s="124"/>
      <c r="O90" s="124"/>
      <c r="P90" s="124"/>
      <c r="Q90" s="124"/>
      <c r="R90" s="124"/>
      <c r="S90" s="124"/>
      <c r="T90" s="124"/>
      <c r="U90" s="124"/>
      <c r="V90" s="168"/>
      <c r="W90" s="152"/>
      <c r="X90" s="152"/>
      <c r="Y90" s="152"/>
      <c r="Z90" s="86"/>
      <c r="AA90" s="124"/>
      <c r="AB90" s="124"/>
    </row>
  </sheetData>
  <sheetProtection algorithmName="SHA-1" hashValue="alopKFhYJQji2AHxS6B6II1M5cQ=" saltValue="UmxMTXXZxEvSk5JUjYTqXQ==" spinCount="100000" sheet="1" objects="1" scenarios="1"/>
  <mergeCells count="22">
    <mergeCell ref="I80:AA80"/>
    <mergeCell ref="I81:AA81"/>
    <mergeCell ref="I82:AA82"/>
    <mergeCell ref="I83:AA83"/>
    <mergeCell ref="K15:O15"/>
    <mergeCell ref="K16:O16"/>
    <mergeCell ref="K17:O17"/>
    <mergeCell ref="K18:O18"/>
    <mergeCell ref="K19:O19"/>
    <mergeCell ref="K28:O28"/>
    <mergeCell ref="K34:O34"/>
    <mergeCell ref="K51:O51"/>
    <mergeCell ref="L42:N42"/>
    <mergeCell ref="K73:O73"/>
    <mergeCell ref="K52:O52"/>
    <mergeCell ref="K61:O61"/>
    <mergeCell ref="K66:O66"/>
    <mergeCell ref="K72:O72"/>
    <mergeCell ref="L54:N54"/>
    <mergeCell ref="K63:N63"/>
    <mergeCell ref="K53:O53"/>
    <mergeCell ref="K65:O65"/>
  </mergeCells>
  <phoneticPr fontId="0" type="noConversion"/>
  <hyperlinks>
    <hyperlink ref="V89" r:id="rId1" xr:uid="{00000000-0004-0000-0500-000000000000}"/>
  </hyperlinks>
  <printOptions horizontalCentered="1"/>
  <pageMargins left="0.75" right="0.75" top="0.5" bottom="0.73" header="0.5" footer="0.5"/>
  <pageSetup scale="84" fitToHeight="0" orientation="portrait" r:id="rId2"/>
  <headerFooter alignWithMargins="0">
    <oddFooter>&amp;L&amp;"Times New Roman,Regular"&amp;A
Date Printed: &amp;D&amp;C&amp;"Times New Roman,Regular"Page &amp;P of &amp;N&amp;R&amp;"Times New Roman,Regular"PricewaterhouseCoopers LLP</oddFooter>
  </headerFooter>
  <rowBreaks count="1" manualBreakCount="1">
    <brk id="44"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2" tint="-0.499984740745262"/>
    <pageSetUpPr fitToPage="1"/>
  </sheetPr>
  <dimension ref="A1:AV43"/>
  <sheetViews>
    <sheetView zoomScaleNormal="100" workbookViewId="0">
      <pane ySplit="3" topLeftCell="A4" activePane="bottomLeft" state="frozenSplit"/>
      <selection activeCell="A24" sqref="A24"/>
      <selection pane="bottomLeft" activeCell="Q7" sqref="Q7"/>
    </sheetView>
  </sheetViews>
  <sheetFormatPr defaultColWidth="0" defaultRowHeight="12.75" zeroHeight="1" x14ac:dyDescent="0.2"/>
  <cols>
    <col min="1" max="1" width="12.42578125" hidden="1" customWidth="1"/>
    <col min="2" max="2" width="12.28515625" hidden="1" customWidth="1"/>
    <col min="3" max="3" width="13.85546875" hidden="1" customWidth="1"/>
    <col min="4" max="4" width="13.140625" hidden="1" customWidth="1"/>
    <col min="5" max="5" width="12.85546875" hidden="1" customWidth="1"/>
    <col min="6" max="7" width="9.140625" hidden="1" customWidth="1"/>
    <col min="8" max="8" width="19.5703125" hidden="1" customWidth="1"/>
    <col min="9" max="9" width="3.85546875" customWidth="1"/>
    <col min="10" max="10" width="4.140625" customWidth="1"/>
    <col min="11" max="11" width="25.7109375" customWidth="1"/>
    <col min="12" max="12" width="1.42578125" customWidth="1"/>
    <col min="13" max="13" width="10.7109375" customWidth="1"/>
    <col min="14" max="14" width="3.5703125" customWidth="1"/>
    <col min="15" max="15" width="0.85546875" customWidth="1"/>
    <col min="16" max="16" width="1.5703125" customWidth="1"/>
    <col min="17" max="17" width="10.7109375" customWidth="1"/>
    <col min="18" max="18" width="3.42578125" customWidth="1"/>
    <col min="19" max="19" width="0.85546875" customWidth="1"/>
    <col min="20" max="20" width="1.5703125" customWidth="1"/>
    <col min="21" max="21" width="10.7109375" customWidth="1"/>
    <col min="22" max="22" width="3.42578125" customWidth="1"/>
    <col min="23" max="23" width="0.85546875" customWidth="1"/>
    <col min="24" max="24" width="1.5703125" customWidth="1"/>
    <col min="25" max="25" width="10.7109375" customWidth="1"/>
    <col min="26" max="26" width="3.5703125" customWidth="1"/>
    <col min="27" max="27" width="0.85546875" customWidth="1"/>
    <col min="28" max="28" width="1.5703125" customWidth="1"/>
    <col min="29" max="29" width="10.7109375" customWidth="1"/>
    <col min="30" max="30" width="3.5703125" customWidth="1"/>
    <col min="31" max="31" width="0.85546875" customWidth="1"/>
    <col min="32" max="32" width="1.5703125" customWidth="1"/>
    <col min="33" max="33" width="10.7109375" customWidth="1"/>
    <col min="34" max="34" width="3.5703125" customWidth="1"/>
    <col min="35" max="35" width="0.85546875" customWidth="1"/>
    <col min="36" max="36" width="1.5703125" customWidth="1"/>
    <col min="37" max="37" width="10.7109375" customWidth="1"/>
    <col min="38" max="38" width="3.5703125" customWidth="1"/>
    <col min="39" max="39" width="0.85546875" customWidth="1"/>
    <col min="40" max="40" width="1.5703125" customWidth="1"/>
    <col min="41" max="41" width="10.7109375" customWidth="1"/>
    <col min="42" max="42" width="3.5703125" customWidth="1"/>
    <col min="43" max="43" width="0.85546875" customWidth="1"/>
    <col min="44" max="44" width="2.42578125" customWidth="1"/>
    <col min="45" max="45" width="10.7109375" hidden="1" customWidth="1"/>
    <col min="46" max="46" width="3.5703125" hidden="1" customWidth="1"/>
    <col min="47" max="47" width="0.85546875" hidden="1" customWidth="1"/>
    <col min="48" max="48" width="1.5703125" hidden="1" customWidth="1"/>
    <col min="49" max="16384" width="9.140625" hidden="1"/>
  </cols>
  <sheetData>
    <row r="1" spans="1:44" x14ac:dyDescent="0.2">
      <c r="I1" s="172" t="s">
        <v>729</v>
      </c>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row>
    <row r="2" spans="1:44" x14ac:dyDescent="0.2">
      <c r="I2" s="72"/>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row>
    <row r="3" spans="1:44" ht="18.75" customHeight="1" x14ac:dyDescent="0.2">
      <c r="I3" s="313" t="s">
        <v>13</v>
      </c>
      <c r="J3" s="314"/>
      <c r="K3" s="314"/>
      <c r="L3" s="314"/>
      <c r="M3" s="314"/>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315"/>
      <c r="AO3" s="315"/>
      <c r="AP3" s="315"/>
      <c r="AQ3" s="315"/>
      <c r="AR3" s="315"/>
    </row>
    <row r="4" spans="1:44" ht="12.75" customHeight="1" x14ac:dyDescent="0.2">
      <c r="I4" s="109" t="s">
        <v>109</v>
      </c>
      <c r="J4" s="146" t="s">
        <v>619</v>
      </c>
      <c r="K4" s="108"/>
      <c r="L4" s="108"/>
      <c r="M4" s="108"/>
      <c r="N4" s="108"/>
      <c r="O4" s="108"/>
      <c r="P4" s="108"/>
      <c r="Q4" s="108"/>
      <c r="R4" s="108"/>
      <c r="S4" s="108"/>
      <c r="T4" s="108"/>
      <c r="U4" s="108"/>
      <c r="V4" s="152"/>
      <c r="W4" s="152"/>
      <c r="X4" s="152"/>
      <c r="Y4" s="152"/>
      <c r="Z4" s="152"/>
      <c r="AA4" s="152"/>
      <c r="AB4" s="152"/>
      <c r="AC4" s="152"/>
      <c r="AD4" s="152"/>
      <c r="AE4" s="86"/>
      <c r="AF4" s="86"/>
      <c r="AG4" s="86"/>
      <c r="AH4" s="86"/>
      <c r="AI4" s="86"/>
      <c r="AJ4" s="86"/>
      <c r="AK4" s="86"/>
      <c r="AL4" s="86"/>
      <c r="AM4" s="86"/>
      <c r="AN4" s="86"/>
      <c r="AO4" s="86"/>
      <c r="AP4" s="86"/>
      <c r="AQ4" s="86"/>
      <c r="AR4" s="86"/>
    </row>
    <row r="5" spans="1:44" ht="7.5" customHeight="1" x14ac:dyDescent="0.2">
      <c r="I5" s="72"/>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row>
    <row r="6" spans="1:44" ht="41.25" customHeight="1" x14ac:dyDescent="0.2">
      <c r="I6" s="86"/>
      <c r="J6" s="72"/>
      <c r="K6" s="450" t="s">
        <v>75</v>
      </c>
      <c r="L6" s="451"/>
      <c r="M6" s="451"/>
      <c r="N6" s="115"/>
      <c r="O6" s="185"/>
      <c r="P6" s="182"/>
      <c r="Q6" s="136" t="s">
        <v>27</v>
      </c>
      <c r="R6" s="137"/>
      <c r="S6" s="138"/>
      <c r="T6" s="182"/>
      <c r="U6" s="136" t="s">
        <v>35</v>
      </c>
      <c r="V6" s="137"/>
      <c r="W6" s="138"/>
      <c r="X6" s="182"/>
      <c r="Y6" s="136" t="s">
        <v>28</v>
      </c>
      <c r="Z6" s="137"/>
      <c r="AA6" s="138"/>
      <c r="AB6" s="182"/>
      <c r="AC6" s="136" t="s">
        <v>35</v>
      </c>
      <c r="AD6" s="137"/>
      <c r="AE6" s="138"/>
      <c r="AF6" s="86"/>
      <c r="AG6" s="235"/>
      <c r="AH6" s="236"/>
      <c r="AI6" s="214"/>
      <c r="AJ6" s="86"/>
      <c r="AK6" s="235"/>
      <c r="AL6" s="236"/>
      <c r="AM6" s="214"/>
      <c r="AN6" s="86"/>
      <c r="AO6" s="235"/>
      <c r="AP6" s="236"/>
      <c r="AQ6" s="214"/>
      <c r="AR6" s="86"/>
    </row>
    <row r="7" spans="1:44" ht="17.25" customHeight="1" x14ac:dyDescent="0.2">
      <c r="A7" t="s">
        <v>281</v>
      </c>
      <c r="B7" t="s">
        <v>447</v>
      </c>
      <c r="I7" s="77"/>
      <c r="J7" s="77"/>
      <c r="K7" s="132" t="s">
        <v>166</v>
      </c>
      <c r="L7" s="114"/>
      <c r="M7" s="114"/>
      <c r="N7" s="114"/>
      <c r="O7" s="145"/>
      <c r="P7" s="132" t="s">
        <v>30</v>
      </c>
      <c r="Q7" s="39"/>
      <c r="R7" s="19" t="s">
        <v>10</v>
      </c>
      <c r="S7" s="134"/>
      <c r="T7" s="132"/>
      <c r="U7" s="139" t="str">
        <f>IF(AND(ISNUMBER(Q7),ISNUMBER($Q$11)),IF($Q$11=0,"",Q7/$Q$11),"")</f>
        <v/>
      </c>
      <c r="V7" s="187"/>
      <c r="W7" s="134"/>
      <c r="X7" s="132" t="s">
        <v>30</v>
      </c>
      <c r="Y7" s="39"/>
      <c r="Z7" s="19" t="s">
        <v>10</v>
      </c>
      <c r="AA7" s="134"/>
      <c r="AB7" s="132"/>
      <c r="AC7" s="139" t="str">
        <f>IF(AND(ISNUMBER(Y7),ISNUMBER($Y$11)),IF(Y$11=0,"",Y7/$Y$11),"")</f>
        <v/>
      </c>
      <c r="AD7" s="187"/>
      <c r="AE7" s="134"/>
      <c r="AF7" s="116"/>
      <c r="AG7" s="239"/>
      <c r="AH7" s="241"/>
      <c r="AI7" s="148"/>
      <c r="AJ7" s="116"/>
      <c r="AK7" s="239"/>
      <c r="AL7" s="241"/>
      <c r="AM7" s="148"/>
      <c r="AN7" s="116"/>
      <c r="AO7" s="239"/>
      <c r="AP7" s="241"/>
      <c r="AQ7" s="148"/>
      <c r="AR7" s="86"/>
    </row>
    <row r="8" spans="1:44" ht="17.25" customHeight="1" x14ac:dyDescent="0.2">
      <c r="A8" t="s">
        <v>311</v>
      </c>
      <c r="B8" t="s">
        <v>448</v>
      </c>
      <c r="I8" s="77"/>
      <c r="J8" s="77"/>
      <c r="K8" s="217" t="s">
        <v>177</v>
      </c>
      <c r="L8" s="114"/>
      <c r="M8" s="114"/>
      <c r="N8" s="114"/>
      <c r="O8" s="145"/>
      <c r="P8" s="132" t="s">
        <v>30</v>
      </c>
      <c r="Q8" s="39"/>
      <c r="R8" s="19" t="s">
        <v>10</v>
      </c>
      <c r="S8" s="240"/>
      <c r="T8" s="132"/>
      <c r="U8" s="139" t="str">
        <f>IF(AND(ISNUMBER(Q8),ISNUMBER($Q$11)),IF($Q$11=0,"",Q8/$Q$11),"")</f>
        <v/>
      </c>
      <c r="V8" s="195"/>
      <c r="W8" s="196"/>
      <c r="X8" s="132" t="s">
        <v>30</v>
      </c>
      <c r="Y8" s="39"/>
      <c r="Z8" s="19" t="s">
        <v>10</v>
      </c>
      <c r="AA8" s="196"/>
      <c r="AB8" s="132"/>
      <c r="AC8" s="139" t="str">
        <f>IF(AND(ISNUMBER(Y8),ISNUMBER($Y$11)),IF(Y$11=0,"",Y8/$Y$11),"")</f>
        <v/>
      </c>
      <c r="AD8" s="195"/>
      <c r="AE8" s="196"/>
      <c r="AF8" s="116"/>
      <c r="AG8" s="239"/>
      <c r="AH8" s="148"/>
      <c r="AI8" s="215"/>
      <c r="AJ8" s="116"/>
      <c r="AK8" s="239"/>
      <c r="AL8" s="148"/>
      <c r="AM8" s="215"/>
      <c r="AN8" s="116"/>
      <c r="AO8" s="239"/>
      <c r="AP8" s="148"/>
      <c r="AQ8" s="215"/>
      <c r="AR8" s="86"/>
    </row>
    <row r="9" spans="1:44" ht="17.25" customHeight="1" x14ac:dyDescent="0.2">
      <c r="A9" t="s">
        <v>312</v>
      </c>
      <c r="B9" t="s">
        <v>449</v>
      </c>
      <c r="I9" s="77"/>
      <c r="J9" s="77"/>
      <c r="K9" s="217" t="s">
        <v>178</v>
      </c>
      <c r="L9" s="114"/>
      <c r="M9" s="114"/>
      <c r="N9" s="114"/>
      <c r="O9" s="145"/>
      <c r="P9" s="132" t="s">
        <v>30</v>
      </c>
      <c r="Q9" s="39"/>
      <c r="R9" s="19" t="s">
        <v>10</v>
      </c>
      <c r="S9" s="240"/>
      <c r="T9" s="132"/>
      <c r="U9" s="139" t="str">
        <f>IF(AND(ISNUMBER(Q9),ISNUMBER($Q$11)),IF($Q$11=0,"",Q9/$Q$11),"")</f>
        <v/>
      </c>
      <c r="V9" s="195"/>
      <c r="W9" s="196"/>
      <c r="X9" s="132" t="s">
        <v>30</v>
      </c>
      <c r="Y9" s="39"/>
      <c r="Z9" s="19" t="s">
        <v>10</v>
      </c>
      <c r="AA9" s="196"/>
      <c r="AB9" s="132"/>
      <c r="AC9" s="139" t="str">
        <f>IF(AND(ISNUMBER(Y9),ISNUMBER($Y$11)),IF(Y$11=0,"",Y9/$Y$11),"")</f>
        <v/>
      </c>
      <c r="AD9" s="195"/>
      <c r="AE9" s="196"/>
      <c r="AF9" s="116"/>
      <c r="AG9" s="239"/>
      <c r="AH9" s="148"/>
      <c r="AI9" s="215"/>
      <c r="AJ9" s="116"/>
      <c r="AK9" s="239"/>
      <c r="AL9" s="148"/>
      <c r="AM9" s="215"/>
      <c r="AN9" s="116"/>
      <c r="AO9" s="239"/>
      <c r="AP9" s="148"/>
      <c r="AQ9" s="215"/>
      <c r="AR9" s="86"/>
    </row>
    <row r="10" spans="1:44" ht="17.25" customHeight="1" x14ac:dyDescent="0.2">
      <c r="A10" t="s">
        <v>313</v>
      </c>
      <c r="B10" t="s">
        <v>450</v>
      </c>
      <c r="I10" s="77"/>
      <c r="J10" s="77"/>
      <c r="K10" s="217" t="s">
        <v>179</v>
      </c>
      <c r="L10" s="114"/>
      <c r="M10" s="114"/>
      <c r="N10" s="114"/>
      <c r="O10" s="145"/>
      <c r="P10" s="132" t="s">
        <v>30</v>
      </c>
      <c r="Q10" s="39"/>
      <c r="R10" s="19" t="s">
        <v>10</v>
      </c>
      <c r="S10" s="196"/>
      <c r="T10" s="132"/>
      <c r="U10" s="139" t="str">
        <f>IF(AND(ISNUMBER(Q10),ISNUMBER($Q$11)),IF($Q$11=0,"",Q10/$Q$11),"")</f>
        <v/>
      </c>
      <c r="V10" s="195"/>
      <c r="W10" s="196"/>
      <c r="X10" s="132" t="s">
        <v>30</v>
      </c>
      <c r="Y10" s="39"/>
      <c r="Z10" s="19" t="s">
        <v>10</v>
      </c>
      <c r="AA10" s="196"/>
      <c r="AB10" s="132"/>
      <c r="AC10" s="139" t="str">
        <f>IF(AND(ISNUMBER(Y10),ISNUMBER($Y$11)),IF(Y$11=0,"",Y10/$Y$11),"")</f>
        <v/>
      </c>
      <c r="AD10" s="195"/>
      <c r="AE10" s="196"/>
      <c r="AF10" s="116"/>
      <c r="AG10" s="239"/>
      <c r="AH10" s="148"/>
      <c r="AI10" s="215"/>
      <c r="AJ10" s="116"/>
      <c r="AK10" s="239"/>
      <c r="AL10" s="148"/>
      <c r="AM10" s="215"/>
      <c r="AN10" s="116"/>
      <c r="AO10" s="239"/>
      <c r="AP10" s="148"/>
      <c r="AQ10" s="215"/>
      <c r="AR10" s="86"/>
    </row>
    <row r="11" spans="1:44" ht="33.75" customHeight="1" x14ac:dyDescent="0.2">
      <c r="A11" t="s">
        <v>342</v>
      </c>
      <c r="B11" t="s">
        <v>451</v>
      </c>
      <c r="I11" s="72"/>
      <c r="J11" s="72"/>
      <c r="K11" s="452" t="s">
        <v>136</v>
      </c>
      <c r="L11" s="453"/>
      <c r="M11" s="453"/>
      <c r="N11" s="453"/>
      <c r="O11" s="185"/>
      <c r="P11" s="237" t="s">
        <v>30</v>
      </c>
      <c r="Q11" s="197" t="str">
        <f>IF(ISERROR(AVERAGE(Q7:Q10)),"",SUM(Q7:Q10))</f>
        <v/>
      </c>
      <c r="R11" s="195" t="s">
        <v>10</v>
      </c>
      <c r="S11" s="185"/>
      <c r="T11" s="237"/>
      <c r="U11" s="139" t="str">
        <f>IF(AND(ISNUMBER(Q11),ISNUMBER($Q$11)),IF($Q$11=0,"",Q11/$Q$11),"")</f>
        <v/>
      </c>
      <c r="V11" s="195"/>
      <c r="W11" s="185"/>
      <c r="X11" s="237" t="s">
        <v>30</v>
      </c>
      <c r="Y11" s="197" t="str">
        <f>IF(ISERROR(AVERAGE(Y7:Y10)),"",SUM(Y7:Y10))</f>
        <v/>
      </c>
      <c r="Z11" s="195" t="s">
        <v>10</v>
      </c>
      <c r="AA11" s="185"/>
      <c r="AB11" s="237"/>
      <c r="AC11" s="139" t="str">
        <f>IF(AND(ISNUMBER(Y11),ISNUMBER($Y$11)),IF(Y$11=0,"",Y11/$Y$11),"")</f>
        <v/>
      </c>
      <c r="AD11" s="195"/>
      <c r="AE11" s="185"/>
      <c r="AF11" s="238"/>
      <c r="AG11" s="239"/>
      <c r="AH11" s="148"/>
      <c r="AI11" s="86"/>
      <c r="AJ11" s="238"/>
      <c r="AK11" s="239"/>
      <c r="AL11" s="148"/>
      <c r="AM11" s="86"/>
      <c r="AN11" s="238"/>
      <c r="AO11" s="239"/>
      <c r="AP11" s="148"/>
      <c r="AQ11" s="86"/>
      <c r="AR11" s="86"/>
    </row>
    <row r="12" spans="1:44" ht="13.5" x14ac:dyDescent="0.25">
      <c r="I12" s="72"/>
      <c r="J12" s="72"/>
      <c r="K12" s="80" t="s">
        <v>606</v>
      </c>
      <c r="L12" s="301"/>
      <c r="M12" s="301"/>
      <c r="N12" s="301"/>
      <c r="O12" s="81"/>
      <c r="P12" s="82"/>
      <c r="Q12" s="83"/>
      <c r="R12" s="69"/>
      <c r="S12" s="81"/>
      <c r="T12" s="82"/>
      <c r="U12" s="246"/>
      <c r="V12" s="69"/>
      <c r="W12" s="81"/>
      <c r="X12" s="82"/>
      <c r="Y12" s="83"/>
      <c r="Z12" s="69"/>
      <c r="AA12" s="81"/>
      <c r="AB12" s="82"/>
      <c r="AC12" s="246"/>
      <c r="AD12" s="69"/>
      <c r="AE12" s="48"/>
      <c r="AF12" s="238"/>
      <c r="AG12" s="242"/>
      <c r="AH12" s="148"/>
      <c r="AI12" s="86"/>
      <c r="AJ12" s="238"/>
      <c r="AK12" s="242"/>
      <c r="AL12" s="148"/>
      <c r="AM12" s="86"/>
      <c r="AN12" s="238"/>
      <c r="AO12" s="242"/>
      <c r="AP12" s="148"/>
      <c r="AQ12" s="86"/>
      <c r="AR12" s="86"/>
    </row>
    <row r="13" spans="1:44" x14ac:dyDescent="0.2">
      <c r="I13" s="72"/>
      <c r="J13" s="72"/>
      <c r="K13" s="321" t="s">
        <v>391</v>
      </c>
      <c r="L13" s="323"/>
      <c r="M13" s="323"/>
      <c r="N13" s="323"/>
      <c r="O13" s="324"/>
      <c r="P13" s="317" t="s">
        <v>30</v>
      </c>
      <c r="Q13" s="318" t="str">
        <f>IF(ISERROR(AVERAGE('Financial Statement Info'!Q15,'Financial Statement Info'!Q16)),"",SUM('Financial Statement Info'!Q15,'Financial Statement Info'!Q16))</f>
        <v/>
      </c>
      <c r="R13" s="319" t="s">
        <v>10</v>
      </c>
      <c r="S13" s="325"/>
      <c r="T13" s="317"/>
      <c r="U13" s="318"/>
      <c r="V13" s="319"/>
      <c r="W13" s="325"/>
      <c r="X13" s="317" t="s">
        <v>30</v>
      </c>
      <c r="Y13" s="318" t="str">
        <f>IF(ISERROR(AVERAGE('Financial Statement Info'!U15,'Financial Statement Info'!U16)),"",SUM('Financial Statement Info'!U15,'Financial Statement Info'!U16))</f>
        <v/>
      </c>
      <c r="Z13" s="319" t="s">
        <v>10</v>
      </c>
      <c r="AA13" s="325"/>
      <c r="AB13" s="317"/>
      <c r="AC13" s="318"/>
      <c r="AD13" s="319"/>
      <c r="AE13" s="325"/>
      <c r="AF13" s="243"/>
      <c r="AG13" s="244"/>
      <c r="AH13" s="245"/>
      <c r="AI13" s="86"/>
      <c r="AJ13" s="243"/>
      <c r="AK13" s="244"/>
      <c r="AL13" s="245"/>
      <c r="AM13" s="86"/>
      <c r="AN13" s="243"/>
      <c r="AO13" s="244"/>
      <c r="AP13" s="245"/>
      <c r="AQ13" s="86"/>
      <c r="AR13" s="86"/>
    </row>
    <row r="14" spans="1:44" x14ac:dyDescent="0.2">
      <c r="I14" s="72"/>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row>
    <row r="15" spans="1:44" x14ac:dyDescent="0.2">
      <c r="I15" s="109" t="s">
        <v>110</v>
      </c>
      <c r="J15" s="146" t="s">
        <v>181</v>
      </c>
      <c r="K15" s="108"/>
      <c r="L15" s="108"/>
      <c r="M15" s="108"/>
      <c r="N15" s="108"/>
      <c r="O15" s="108"/>
      <c r="P15" s="108"/>
      <c r="Q15" s="108"/>
      <c r="R15" s="108"/>
      <c r="S15" s="108"/>
      <c r="T15" s="108"/>
      <c r="U15" s="108"/>
      <c r="V15" s="86"/>
      <c r="W15" s="74"/>
      <c r="X15" s="86"/>
      <c r="Y15" s="86"/>
      <c r="Z15" s="86"/>
      <c r="AA15" s="74"/>
      <c r="AB15" s="86"/>
      <c r="AC15" s="86"/>
      <c r="AD15" s="86"/>
      <c r="AE15" s="86"/>
      <c r="AF15" s="86"/>
      <c r="AG15" s="86"/>
      <c r="AH15" s="86"/>
      <c r="AI15" s="86"/>
      <c r="AJ15" s="86"/>
      <c r="AK15" s="86"/>
      <c r="AL15" s="86"/>
      <c r="AM15" s="86"/>
      <c r="AN15" s="86"/>
      <c r="AO15" s="86"/>
      <c r="AP15" s="86"/>
      <c r="AQ15" s="86"/>
      <c r="AR15" s="86"/>
    </row>
    <row r="16" spans="1:44" ht="7.5" customHeight="1" x14ac:dyDescent="0.2">
      <c r="I16" s="72"/>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row>
    <row r="17" spans="1:44" ht="51" customHeight="1" x14ac:dyDescent="0.25">
      <c r="I17" s="86"/>
      <c r="J17" s="72"/>
      <c r="K17" s="86"/>
      <c r="L17" s="86"/>
      <c r="M17" s="86"/>
      <c r="N17" s="86"/>
      <c r="O17" s="86"/>
      <c r="P17" s="182"/>
      <c r="Q17" s="136" t="s">
        <v>27</v>
      </c>
      <c r="R17" s="137"/>
      <c r="S17" s="138"/>
      <c r="T17" s="203"/>
      <c r="U17" s="111" t="s">
        <v>308</v>
      </c>
      <c r="V17" s="112"/>
      <c r="W17" s="205"/>
      <c r="X17" s="182"/>
      <c r="Y17" s="136" t="s">
        <v>28</v>
      </c>
      <c r="Z17" s="137"/>
      <c r="AA17" s="138"/>
      <c r="AB17" s="203"/>
      <c r="AC17" s="111" t="s">
        <v>308</v>
      </c>
      <c r="AD17" s="112"/>
      <c r="AE17" s="205"/>
      <c r="AF17" s="86"/>
      <c r="AG17" s="86"/>
      <c r="AH17" s="86"/>
      <c r="AI17" s="86"/>
      <c r="AJ17" s="86"/>
      <c r="AK17" s="86"/>
      <c r="AL17" s="86"/>
      <c r="AM17" s="86"/>
      <c r="AN17" s="86"/>
      <c r="AO17" s="86"/>
      <c r="AP17" s="86"/>
      <c r="AQ17" s="86"/>
      <c r="AR17" s="86"/>
    </row>
    <row r="18" spans="1:44" ht="17.25" customHeight="1" x14ac:dyDescent="0.2">
      <c r="A18" t="s">
        <v>452</v>
      </c>
      <c r="B18" t="s">
        <v>453</v>
      </c>
      <c r="C18" t="s">
        <v>454</v>
      </c>
      <c r="D18" t="s">
        <v>455</v>
      </c>
      <c r="I18" s="77"/>
      <c r="J18" s="77"/>
      <c r="K18" s="132" t="s">
        <v>37</v>
      </c>
      <c r="L18" s="114"/>
      <c r="M18" s="114"/>
      <c r="N18" s="114"/>
      <c r="O18" s="114"/>
      <c r="P18" s="132" t="s">
        <v>30</v>
      </c>
      <c r="Q18" s="39"/>
      <c r="R18" s="19" t="s">
        <v>10</v>
      </c>
      <c r="S18" s="10"/>
      <c r="T18" s="8"/>
      <c r="U18" s="113" t="str">
        <f>IF(AND(ISNUMBER(Q11),ISNUMBER(Q18),SUM(Q11,Q18)&gt;0),Q18/(Q11+Q18),"")</f>
        <v/>
      </c>
      <c r="V18" s="114"/>
      <c r="W18" s="11"/>
      <c r="X18" s="8" t="s">
        <v>30</v>
      </c>
      <c r="Y18" s="39"/>
      <c r="Z18" s="19" t="s">
        <v>10</v>
      </c>
      <c r="AA18" s="10"/>
      <c r="AB18" s="7"/>
      <c r="AC18" s="113" t="str">
        <f>IF(AND(ISNUMBER(Y11),ISNUMBER(Y18),SUM(Y11,Y18)&gt;0),Y18/(Y11+Y18),"")</f>
        <v/>
      </c>
      <c r="AD18" s="115"/>
      <c r="AE18" s="28"/>
      <c r="AF18" s="86"/>
      <c r="AG18" s="86"/>
      <c r="AH18" s="86"/>
      <c r="AI18" s="86"/>
      <c r="AJ18" s="86"/>
      <c r="AK18" s="86"/>
      <c r="AL18" s="86"/>
      <c r="AM18" s="86"/>
      <c r="AN18" s="86"/>
      <c r="AO18" s="86"/>
      <c r="AP18" s="86"/>
      <c r="AQ18" s="86"/>
      <c r="AR18" s="86"/>
    </row>
    <row r="19" spans="1:44" x14ac:dyDescent="0.2">
      <c r="I19" s="72"/>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row>
    <row r="20" spans="1:44" ht="13.5" customHeight="1" x14ac:dyDescent="0.2">
      <c r="I20" s="109" t="s">
        <v>569</v>
      </c>
      <c r="J20" s="250" t="s">
        <v>34</v>
      </c>
      <c r="K20" s="119"/>
      <c r="L20" s="119"/>
      <c r="M20" s="119"/>
      <c r="N20" s="119"/>
      <c r="O20" s="119"/>
      <c r="P20" s="119"/>
      <c r="Q20" s="119"/>
      <c r="R20" s="119"/>
      <c r="S20" s="119"/>
      <c r="T20" s="119"/>
      <c r="U20" s="119"/>
      <c r="V20" s="86"/>
      <c r="W20" s="74"/>
      <c r="X20" s="86"/>
      <c r="Y20" s="86"/>
      <c r="Z20" s="86"/>
      <c r="AA20" s="74"/>
      <c r="AB20" s="86"/>
      <c r="AC20" s="86"/>
      <c r="AD20" s="86"/>
      <c r="AE20" s="86"/>
      <c r="AF20" s="86"/>
      <c r="AG20" s="86"/>
      <c r="AH20" s="86"/>
      <c r="AI20" s="86"/>
      <c r="AJ20" s="86"/>
      <c r="AK20" s="86"/>
      <c r="AL20" s="86"/>
      <c r="AM20" s="86"/>
      <c r="AN20" s="86"/>
      <c r="AO20" s="86"/>
      <c r="AP20" s="86"/>
      <c r="AQ20" s="86"/>
      <c r="AR20" s="86"/>
    </row>
    <row r="21" spans="1:44" ht="7.5" customHeight="1" x14ac:dyDescent="0.2">
      <c r="I21" s="72"/>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row>
    <row r="22" spans="1:44" ht="41.25" customHeight="1" x14ac:dyDescent="0.2">
      <c r="I22" s="86"/>
      <c r="J22" s="72"/>
      <c r="K22" s="86"/>
      <c r="L22" s="86"/>
      <c r="M22" s="86"/>
      <c r="N22" s="86"/>
      <c r="O22" s="86"/>
      <c r="P22" s="203"/>
      <c r="Q22" s="136" t="s">
        <v>27</v>
      </c>
      <c r="R22" s="137"/>
      <c r="S22" s="205"/>
      <c r="T22" s="135"/>
      <c r="U22" s="136" t="s">
        <v>35</v>
      </c>
      <c r="V22" s="137"/>
      <c r="W22" s="138"/>
      <c r="X22" s="206"/>
      <c r="Y22" s="136" t="s">
        <v>28</v>
      </c>
      <c r="Z22" s="204"/>
      <c r="AA22" s="205"/>
      <c r="AB22" s="135"/>
      <c r="AC22" s="136" t="s">
        <v>35</v>
      </c>
      <c r="AD22" s="137"/>
      <c r="AE22" s="138"/>
      <c r="AF22" s="86"/>
      <c r="AG22" s="86"/>
      <c r="AH22" s="86"/>
      <c r="AI22" s="86"/>
      <c r="AJ22" s="86"/>
      <c r="AK22" s="86"/>
      <c r="AL22" s="86"/>
      <c r="AM22" s="86"/>
      <c r="AN22" s="86"/>
      <c r="AO22" s="86"/>
      <c r="AP22" s="86"/>
      <c r="AQ22" s="86"/>
      <c r="AR22" s="86"/>
    </row>
    <row r="23" spans="1:44" ht="17.25" customHeight="1" x14ac:dyDescent="0.2">
      <c r="A23" t="s">
        <v>339</v>
      </c>
      <c r="B23" s="52" t="s">
        <v>456</v>
      </c>
      <c r="I23" s="77"/>
      <c r="J23" s="77"/>
      <c r="K23" s="428" t="s">
        <v>202</v>
      </c>
      <c r="L23" s="448"/>
      <c r="M23" s="448"/>
      <c r="N23" s="448"/>
      <c r="O23" s="449"/>
      <c r="P23" s="78" t="s">
        <v>30</v>
      </c>
      <c r="Q23" s="63"/>
      <c r="R23" s="67" t="s">
        <v>10</v>
      </c>
      <c r="S23" s="68"/>
      <c r="T23" s="78"/>
      <c r="U23" s="139" t="str">
        <f>IF(AND(ISNUMBER(Q23),ISNUMBER(Q$26)),IF(Q$26=0,"",Q23/Q$26),"")</f>
        <v/>
      </c>
      <c r="V23" s="140"/>
      <c r="W23" s="141"/>
      <c r="X23" s="60" t="s">
        <v>30</v>
      </c>
      <c r="Y23" s="63"/>
      <c r="Z23" s="67" t="s">
        <v>10</v>
      </c>
      <c r="AA23" s="68"/>
      <c r="AB23" s="78"/>
      <c r="AC23" s="139" t="str">
        <f>IF(AND(ISNUMBER(Y23),ISNUMBER(Y$26)),IF(Y$26=0,"",Y23/Y$26),"")</f>
        <v/>
      </c>
      <c r="AD23" s="140"/>
      <c r="AE23" s="141"/>
      <c r="AF23" s="86"/>
      <c r="AG23" s="86"/>
      <c r="AH23" s="86"/>
      <c r="AI23" s="86"/>
      <c r="AJ23" s="86"/>
      <c r="AK23" s="86"/>
      <c r="AL23" s="86"/>
      <c r="AM23" s="86"/>
      <c r="AN23" s="86"/>
      <c r="AO23" s="86"/>
      <c r="AP23" s="86"/>
      <c r="AQ23" s="86"/>
      <c r="AR23" s="86"/>
    </row>
    <row r="24" spans="1:44" ht="17.25" customHeight="1" x14ac:dyDescent="0.2">
      <c r="A24" t="s">
        <v>340</v>
      </c>
      <c r="B24" s="52" t="s">
        <v>457</v>
      </c>
      <c r="I24" s="77"/>
      <c r="J24" s="77"/>
      <c r="K24" s="428" t="s">
        <v>309</v>
      </c>
      <c r="L24" s="448"/>
      <c r="M24" s="448"/>
      <c r="N24" s="448"/>
      <c r="O24" s="449"/>
      <c r="P24" s="78" t="s">
        <v>30</v>
      </c>
      <c r="Q24" s="63"/>
      <c r="R24" s="67" t="s">
        <v>10</v>
      </c>
      <c r="S24" s="68"/>
      <c r="T24" s="78"/>
      <c r="U24" s="139" t="str">
        <f>IF(AND(ISNUMBER(Q24),ISNUMBER(Q$26)),IF(Q$26=0,"",Q24/Q$26),"")</f>
        <v/>
      </c>
      <c r="V24" s="69"/>
      <c r="W24" s="142"/>
      <c r="X24" s="60" t="s">
        <v>30</v>
      </c>
      <c r="Y24" s="63"/>
      <c r="Z24" s="67" t="s">
        <v>10</v>
      </c>
      <c r="AA24" s="68"/>
      <c r="AB24" s="78"/>
      <c r="AC24" s="139" t="str">
        <f>IF(AND(ISNUMBER(Y24),ISNUMBER(Y$26)),IF(Y$26=0,"",Y24/Y$26),"")</f>
        <v/>
      </c>
      <c r="AD24" s="69"/>
      <c r="AE24" s="142"/>
      <c r="AF24" s="86"/>
      <c r="AG24" s="86"/>
      <c r="AH24" s="86"/>
      <c r="AI24" s="86"/>
      <c r="AJ24" s="86"/>
      <c r="AK24" s="86"/>
      <c r="AL24" s="86"/>
      <c r="AM24" s="86"/>
      <c r="AN24" s="86"/>
      <c r="AO24" s="86"/>
      <c r="AP24" s="86"/>
      <c r="AQ24" s="86"/>
      <c r="AR24" s="86"/>
    </row>
    <row r="25" spans="1:44" ht="30" customHeight="1" x14ac:dyDescent="0.2">
      <c r="A25" s="52" t="s">
        <v>341</v>
      </c>
      <c r="B25" s="52" t="s">
        <v>458</v>
      </c>
      <c r="I25" s="77"/>
      <c r="J25" s="77"/>
      <c r="K25" s="428" t="s">
        <v>203</v>
      </c>
      <c r="L25" s="448"/>
      <c r="M25" s="448"/>
      <c r="N25" s="448"/>
      <c r="O25" s="449"/>
      <c r="P25" s="78" t="s">
        <v>30</v>
      </c>
      <c r="Q25" s="70" t="str">
        <f>IF(ISERROR(AVERAGE(Q23,Q24)),"",SUM(Q23,-Q24))</f>
        <v/>
      </c>
      <c r="R25" s="69" t="s">
        <v>10</v>
      </c>
      <c r="S25" s="68"/>
      <c r="T25" s="78"/>
      <c r="U25" s="139" t="str">
        <f>IF(AND(ISNUMBER(Q25),ISNUMBER(Q$26)),IF(Q$26=0,"",Q25/Q$26),"")</f>
        <v/>
      </c>
      <c r="V25" s="69"/>
      <c r="W25" s="142"/>
      <c r="X25" s="60" t="s">
        <v>30</v>
      </c>
      <c r="Y25" s="70" t="str">
        <f>IF(ISERROR(AVERAGE(Y23,Y24)),"",SUM(Y23,-Y24))</f>
        <v/>
      </c>
      <c r="Z25" s="69" t="s">
        <v>10</v>
      </c>
      <c r="AA25" s="68"/>
      <c r="AB25" s="78"/>
      <c r="AC25" s="139" t="str">
        <f>IF(AND(ISNUMBER(Y25),ISNUMBER(Y$26)),IF(Y$26=0,"",Y25/Y$26),"")</f>
        <v/>
      </c>
      <c r="AD25" s="69"/>
      <c r="AE25" s="142"/>
      <c r="AF25" s="116"/>
      <c r="AG25" s="116"/>
      <c r="AH25" s="116"/>
      <c r="AI25" s="116"/>
      <c r="AJ25" s="116"/>
      <c r="AK25" s="116"/>
      <c r="AL25" s="116"/>
      <c r="AM25" s="116"/>
      <c r="AN25" s="116"/>
      <c r="AO25" s="116"/>
      <c r="AP25" s="116"/>
      <c r="AQ25" s="116"/>
      <c r="AR25" s="116"/>
    </row>
    <row r="26" spans="1:44" s="152" customFormat="1" ht="45.75" customHeight="1" x14ac:dyDescent="0.2">
      <c r="A26" s="52" t="s">
        <v>459</v>
      </c>
      <c r="B26" s="52" t="s">
        <v>460</v>
      </c>
      <c r="C26"/>
      <c r="D26"/>
      <c r="E26"/>
      <c r="F26"/>
      <c r="G26"/>
      <c r="H26"/>
      <c r="I26" s="77"/>
      <c r="J26" s="77"/>
      <c r="K26" s="428" t="s">
        <v>204</v>
      </c>
      <c r="L26" s="448"/>
      <c r="M26" s="448"/>
      <c r="N26" s="448"/>
      <c r="O26" s="449"/>
      <c r="P26" s="132" t="s">
        <v>30</v>
      </c>
      <c r="Q26" s="39"/>
      <c r="R26" s="19" t="s">
        <v>10</v>
      </c>
      <c r="S26" s="12"/>
      <c r="T26" s="78"/>
      <c r="U26" s="139" t="str">
        <f>IF(AND(ISNUMBER(Q26),ISNUMBER(Q$26)),IF(Q$26=0,"",Q26/Q$26),"")</f>
        <v/>
      </c>
      <c r="V26" s="69"/>
      <c r="W26" s="142"/>
      <c r="X26" s="9" t="s">
        <v>30</v>
      </c>
      <c r="Y26" s="39"/>
      <c r="Z26" s="19" t="s">
        <v>10</v>
      </c>
      <c r="AA26" s="12"/>
      <c r="AB26" s="78"/>
      <c r="AC26" s="139" t="str">
        <f>IF(AND(ISNUMBER(Y26),ISNUMBER(Y$26)),IF(Y$26=0,"",Y26/Y$26),"")</f>
        <v/>
      </c>
      <c r="AD26" s="69"/>
      <c r="AE26" s="142"/>
      <c r="AF26" s="116"/>
      <c r="AG26" s="116"/>
      <c r="AH26" s="116"/>
      <c r="AI26" s="116"/>
      <c r="AJ26" s="116"/>
      <c r="AK26" s="116"/>
      <c r="AL26" s="116"/>
      <c r="AM26" s="116"/>
      <c r="AN26" s="116"/>
      <c r="AO26" s="116"/>
      <c r="AP26" s="116"/>
      <c r="AQ26" s="116"/>
      <c r="AR26" s="116"/>
    </row>
    <row r="27" spans="1:44" s="152" customFormat="1" ht="13.5" customHeight="1" x14ac:dyDescent="0.25">
      <c r="A27"/>
      <c r="B27"/>
      <c r="C27"/>
      <c r="D27"/>
      <c r="E27"/>
      <c r="F27"/>
      <c r="G27"/>
      <c r="H27"/>
      <c r="I27" s="77"/>
      <c r="J27" s="77"/>
      <c r="K27" s="80" t="s">
        <v>607</v>
      </c>
      <c r="L27" s="301"/>
      <c r="M27" s="301"/>
      <c r="N27" s="301"/>
      <c r="O27" s="81"/>
      <c r="P27" s="82"/>
      <c r="Q27" s="83"/>
      <c r="R27" s="69"/>
      <c r="S27" s="81"/>
      <c r="T27" s="82"/>
      <c r="U27" s="246"/>
      <c r="V27" s="69"/>
      <c r="W27" s="81"/>
      <c r="X27" s="82"/>
      <c r="Y27" s="83"/>
      <c r="Z27" s="69"/>
      <c r="AA27" s="81"/>
      <c r="AB27" s="82"/>
      <c r="AC27" s="246"/>
      <c r="AD27" s="69"/>
      <c r="AE27" s="81"/>
      <c r="AF27" s="106"/>
      <c r="AG27" s="106"/>
      <c r="AH27" s="106"/>
      <c r="AI27" s="116"/>
      <c r="AJ27" s="106"/>
      <c r="AK27" s="106"/>
      <c r="AL27" s="106"/>
      <c r="AM27" s="116"/>
      <c r="AN27" s="106"/>
      <c r="AO27" s="106"/>
      <c r="AP27" s="106"/>
      <c r="AQ27" s="116"/>
      <c r="AR27" s="116"/>
    </row>
    <row r="28" spans="1:44" s="152" customFormat="1" ht="12.75" customHeight="1" x14ac:dyDescent="0.2">
      <c r="A28"/>
      <c r="B28"/>
      <c r="C28"/>
      <c r="D28"/>
      <c r="E28"/>
      <c r="F28"/>
      <c r="G28"/>
      <c r="H28"/>
      <c r="I28" s="77"/>
      <c r="J28" s="77"/>
      <c r="K28" s="321" t="s">
        <v>391</v>
      </c>
      <c r="L28" s="323"/>
      <c r="M28" s="323"/>
      <c r="N28" s="323"/>
      <c r="O28" s="324"/>
      <c r="P28" s="317" t="s">
        <v>30</v>
      </c>
      <c r="Q28" s="318" t="str">
        <f>IF(ISERROR(AVERAGE('Financial Statement Info'!Q15,'Financial Statement Info'!Q16)),"",SUM('Financial Statement Info'!Q15,'Financial Statement Info'!Q16))</f>
        <v/>
      </c>
      <c r="R28" s="319" t="s">
        <v>10</v>
      </c>
      <c r="S28" s="324"/>
      <c r="T28" s="317"/>
      <c r="U28" s="318"/>
      <c r="V28" s="319"/>
      <c r="W28" s="324"/>
      <c r="X28" s="317" t="s">
        <v>30</v>
      </c>
      <c r="Y28" s="318" t="str">
        <f>IF(ISERROR(AVERAGE('Financial Statement Info'!U15,'Financial Statement Info'!U16)),"",SUM('Financial Statement Info'!U15,'Financial Statement Info'!U16))</f>
        <v/>
      </c>
      <c r="Z28" s="319" t="s">
        <v>10</v>
      </c>
      <c r="AA28" s="324"/>
      <c r="AB28" s="317"/>
      <c r="AC28" s="318"/>
      <c r="AD28" s="319"/>
      <c r="AE28" s="324"/>
      <c r="AF28" s="106"/>
      <c r="AG28" s="106"/>
      <c r="AH28" s="106"/>
      <c r="AI28" s="116"/>
      <c r="AJ28" s="106"/>
      <c r="AK28" s="106"/>
      <c r="AL28" s="106"/>
      <c r="AM28" s="116"/>
      <c r="AN28" s="106"/>
      <c r="AO28" s="106"/>
      <c r="AP28" s="106"/>
      <c r="AQ28" s="116"/>
      <c r="AR28" s="116"/>
    </row>
    <row r="29" spans="1:44" ht="11.25" customHeight="1" thickBot="1" x14ac:dyDescent="0.25">
      <c r="I29" s="72"/>
      <c r="J29" s="72"/>
      <c r="K29" s="116"/>
      <c r="L29" s="116"/>
      <c r="M29" s="116"/>
      <c r="N29" s="116"/>
      <c r="O29" s="116"/>
      <c r="P29" s="116"/>
      <c r="Q29" s="155"/>
      <c r="R29" s="147"/>
      <c r="S29" s="148"/>
      <c r="T29" s="116"/>
      <c r="U29" s="155"/>
      <c r="V29" s="147"/>
      <c r="W29" s="148"/>
      <c r="X29" s="86"/>
      <c r="Y29" s="86"/>
      <c r="Z29" s="86"/>
      <c r="AA29" s="86"/>
      <c r="AB29" s="86"/>
      <c r="AC29" s="86"/>
      <c r="AD29" s="86"/>
      <c r="AE29" s="86"/>
      <c r="AF29" s="86"/>
      <c r="AG29" s="86"/>
      <c r="AH29" s="86"/>
      <c r="AI29" s="86"/>
      <c r="AJ29" s="86"/>
      <c r="AK29" s="86"/>
      <c r="AL29" s="86"/>
      <c r="AM29" s="86"/>
      <c r="AN29" s="86"/>
      <c r="AO29" s="86"/>
      <c r="AP29" s="86"/>
      <c r="AQ29" s="86"/>
      <c r="AR29" s="86"/>
    </row>
    <row r="30" spans="1:44" s="152" customFormat="1" x14ac:dyDescent="0.2">
      <c r="A30"/>
      <c r="B30"/>
      <c r="C30"/>
      <c r="D30"/>
      <c r="E30"/>
      <c r="F30"/>
      <c r="G30"/>
      <c r="H30"/>
      <c r="I30" s="212" t="s">
        <v>324</v>
      </c>
      <c r="J30" s="212"/>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29"/>
      <c r="AH30" s="229"/>
      <c r="AI30" s="229"/>
      <c r="AJ30" s="229"/>
      <c r="AK30" s="229"/>
      <c r="AL30" s="229"/>
      <c r="AM30" s="229"/>
      <c r="AN30" s="229"/>
      <c r="AO30" s="229"/>
      <c r="AP30" s="229"/>
      <c r="AQ30" s="229"/>
      <c r="AR30" s="229"/>
    </row>
    <row r="31" spans="1:44" s="152" customFormat="1" x14ac:dyDescent="0.2">
      <c r="A31"/>
      <c r="B31"/>
      <c r="C31"/>
      <c r="D31"/>
      <c r="E31"/>
      <c r="F31"/>
      <c r="G31"/>
      <c r="H31"/>
      <c r="I31" s="73" t="s">
        <v>336</v>
      </c>
      <c r="J31" s="73"/>
      <c r="K31" s="73"/>
      <c r="L31" s="73"/>
      <c r="M31" s="73"/>
      <c r="N31" s="73"/>
      <c r="O31" s="73"/>
      <c r="P31" s="73"/>
      <c r="Q31" s="73"/>
      <c r="R31" s="73"/>
      <c r="S31" s="73"/>
      <c r="T31" s="73"/>
      <c r="U31" s="73"/>
      <c r="V31" s="73"/>
      <c r="W31" s="73"/>
      <c r="X31" s="73"/>
      <c r="Y31" s="73"/>
      <c r="Z31" s="73"/>
      <c r="AA31" s="73"/>
      <c r="AB31" s="73"/>
      <c r="AC31" s="73"/>
      <c r="AD31" s="73"/>
      <c r="AE31" s="73"/>
      <c r="AF31" s="73"/>
    </row>
    <row r="32" spans="1:44" s="152" customFormat="1" x14ac:dyDescent="0.2">
      <c r="A32"/>
      <c r="B32"/>
      <c r="C32"/>
      <c r="D32"/>
      <c r="E32"/>
      <c r="F32"/>
      <c r="G32"/>
      <c r="H32"/>
      <c r="I32" s="73" t="s">
        <v>740</v>
      </c>
      <c r="J32" s="73"/>
      <c r="K32" s="73"/>
      <c r="L32" s="73"/>
      <c r="M32" s="73"/>
      <c r="N32" s="73"/>
      <c r="O32" s="73"/>
      <c r="P32" s="73"/>
      <c r="Q32" s="73"/>
      <c r="R32" s="73"/>
      <c r="S32" s="73"/>
      <c r="T32" s="73"/>
      <c r="U32" s="73"/>
      <c r="V32" s="73"/>
      <c r="W32" s="73"/>
      <c r="X32" s="73"/>
      <c r="Y32" s="73"/>
      <c r="Z32" s="73"/>
      <c r="AA32" s="73"/>
      <c r="AB32" s="73"/>
      <c r="AC32" s="73"/>
      <c r="AD32" s="73"/>
      <c r="AE32" s="73"/>
      <c r="AF32" s="73"/>
    </row>
    <row r="33" spans="1:44" ht="17.25" customHeight="1" x14ac:dyDescent="0.2">
      <c r="A33" s="52" t="s">
        <v>382</v>
      </c>
      <c r="I33" s="431"/>
      <c r="J33" s="454"/>
      <c r="K33" s="454"/>
      <c r="L33" s="454"/>
      <c r="M33" s="454"/>
      <c r="N33" s="454"/>
      <c r="O33" s="454"/>
      <c r="P33" s="454"/>
      <c r="Q33" s="454"/>
      <c r="R33" s="454"/>
      <c r="S33" s="454"/>
      <c r="T33" s="454"/>
      <c r="U33" s="454"/>
      <c r="V33" s="454"/>
      <c r="W33" s="454"/>
      <c r="X33" s="454"/>
      <c r="Y33" s="454"/>
      <c r="Z33" s="455"/>
      <c r="AA33" s="455"/>
      <c r="AB33" s="455"/>
      <c r="AC33" s="455"/>
      <c r="AD33" s="455"/>
      <c r="AE33" s="455"/>
      <c r="AF33" s="455"/>
      <c r="AG33" s="455"/>
      <c r="AH33" s="455"/>
      <c r="AI33" s="455"/>
      <c r="AJ33" s="455"/>
      <c r="AK33" s="455"/>
      <c r="AL33" s="432"/>
      <c r="AM33" s="432"/>
      <c r="AN33" s="432"/>
      <c r="AO33" s="432"/>
      <c r="AP33" s="432"/>
      <c r="AQ33" s="432"/>
      <c r="AR33" s="152"/>
    </row>
    <row r="34" spans="1:44" ht="17.25" customHeight="1" x14ac:dyDescent="0.2">
      <c r="A34" s="52" t="s">
        <v>366</v>
      </c>
      <c r="I34" s="431"/>
      <c r="J34" s="454"/>
      <c r="K34" s="454"/>
      <c r="L34" s="454"/>
      <c r="M34" s="454"/>
      <c r="N34" s="454"/>
      <c r="O34" s="454"/>
      <c r="P34" s="454"/>
      <c r="Q34" s="454"/>
      <c r="R34" s="454"/>
      <c r="S34" s="454"/>
      <c r="T34" s="454"/>
      <c r="U34" s="454"/>
      <c r="V34" s="454"/>
      <c r="W34" s="454"/>
      <c r="X34" s="454"/>
      <c r="Y34" s="454"/>
      <c r="Z34" s="455"/>
      <c r="AA34" s="455"/>
      <c r="AB34" s="455"/>
      <c r="AC34" s="455"/>
      <c r="AD34" s="455"/>
      <c r="AE34" s="455"/>
      <c r="AF34" s="455"/>
      <c r="AG34" s="455"/>
      <c r="AH34" s="455"/>
      <c r="AI34" s="455"/>
      <c r="AJ34" s="455"/>
      <c r="AK34" s="455"/>
      <c r="AL34" s="432"/>
      <c r="AM34" s="432"/>
      <c r="AN34" s="432"/>
      <c r="AO34" s="432"/>
      <c r="AP34" s="432"/>
      <c r="AQ34" s="432"/>
      <c r="AR34" s="152"/>
    </row>
    <row r="35" spans="1:44" ht="17.25" customHeight="1" x14ac:dyDescent="0.2">
      <c r="A35" s="52" t="s">
        <v>367</v>
      </c>
      <c r="I35" s="431"/>
      <c r="J35" s="454"/>
      <c r="K35" s="454"/>
      <c r="L35" s="454"/>
      <c r="M35" s="454"/>
      <c r="N35" s="454"/>
      <c r="O35" s="454"/>
      <c r="P35" s="454"/>
      <c r="Q35" s="454"/>
      <c r="R35" s="454"/>
      <c r="S35" s="454"/>
      <c r="T35" s="454"/>
      <c r="U35" s="454"/>
      <c r="V35" s="454"/>
      <c r="W35" s="454"/>
      <c r="X35" s="454"/>
      <c r="Y35" s="454"/>
      <c r="Z35" s="455"/>
      <c r="AA35" s="455"/>
      <c r="AB35" s="455"/>
      <c r="AC35" s="455"/>
      <c r="AD35" s="455"/>
      <c r="AE35" s="455"/>
      <c r="AF35" s="455"/>
      <c r="AG35" s="455"/>
      <c r="AH35" s="455"/>
      <c r="AI35" s="455"/>
      <c r="AJ35" s="455"/>
      <c r="AK35" s="455"/>
      <c r="AL35" s="432"/>
      <c r="AM35" s="432"/>
      <c r="AN35" s="432"/>
      <c r="AO35" s="432"/>
      <c r="AP35" s="432"/>
      <c r="AQ35" s="432"/>
      <c r="AR35" s="152"/>
    </row>
    <row r="36" spans="1:44" ht="17.25" customHeight="1" x14ac:dyDescent="0.2">
      <c r="A36" s="52" t="s">
        <v>368</v>
      </c>
      <c r="I36" s="431"/>
      <c r="J36" s="454"/>
      <c r="K36" s="454"/>
      <c r="L36" s="454"/>
      <c r="M36" s="454"/>
      <c r="N36" s="454"/>
      <c r="O36" s="454"/>
      <c r="P36" s="454"/>
      <c r="Q36" s="454"/>
      <c r="R36" s="454"/>
      <c r="S36" s="454"/>
      <c r="T36" s="454"/>
      <c r="U36" s="454"/>
      <c r="V36" s="454"/>
      <c r="W36" s="454"/>
      <c r="X36" s="454"/>
      <c r="Y36" s="454"/>
      <c r="Z36" s="455"/>
      <c r="AA36" s="455"/>
      <c r="AB36" s="455"/>
      <c r="AC36" s="455"/>
      <c r="AD36" s="455"/>
      <c r="AE36" s="455"/>
      <c r="AF36" s="455"/>
      <c r="AG36" s="455"/>
      <c r="AH36" s="455"/>
      <c r="AI36" s="455"/>
      <c r="AJ36" s="455"/>
      <c r="AK36" s="455"/>
      <c r="AL36" s="432"/>
      <c r="AM36" s="432"/>
      <c r="AN36" s="432"/>
      <c r="AO36" s="432"/>
      <c r="AP36" s="432"/>
      <c r="AQ36" s="432"/>
      <c r="AR36" s="152"/>
    </row>
    <row r="37" spans="1:44" s="153" customFormat="1" ht="5.25" customHeight="1" thickBot="1" x14ac:dyDescent="0.25">
      <c r="A37" s="52"/>
      <c r="B37"/>
      <c r="C37"/>
      <c r="D37"/>
      <c r="E37"/>
      <c r="F37"/>
      <c r="G37"/>
      <c r="H37"/>
      <c r="J37" s="156"/>
    </row>
    <row r="38" spans="1:44" x14ac:dyDescent="0.2">
      <c r="I38" s="72"/>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row>
    <row r="39" spans="1:44" x14ac:dyDescent="0.2">
      <c r="I39" s="72"/>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row>
    <row r="40" spans="1:44" x14ac:dyDescent="0.2">
      <c r="I40" s="72"/>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row>
    <row r="41" spans="1:44" x14ac:dyDescent="0.2">
      <c r="I41" s="72"/>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row>
    <row r="42" spans="1:44" x14ac:dyDescent="0.2">
      <c r="I42" s="125" t="s">
        <v>502</v>
      </c>
      <c r="J42" s="124"/>
      <c r="K42" s="124"/>
      <c r="L42" s="124"/>
      <c r="M42" s="124"/>
      <c r="N42" s="124"/>
      <c r="O42" s="124"/>
      <c r="P42" s="124"/>
      <c r="Q42" s="124"/>
      <c r="R42" s="124"/>
      <c r="S42" s="124"/>
      <c r="T42" s="124"/>
      <c r="U42" s="124"/>
      <c r="V42" s="168" t="s">
        <v>84</v>
      </c>
      <c r="W42" s="152"/>
      <c r="X42" s="152"/>
      <c r="Y42" s="152"/>
      <c r="Z42" s="86"/>
      <c r="AA42" s="124"/>
      <c r="AB42" s="86"/>
      <c r="AC42" s="86"/>
      <c r="AD42" s="86"/>
      <c r="AE42" s="86"/>
      <c r="AF42" s="86"/>
      <c r="AG42" s="86"/>
      <c r="AH42" s="86"/>
      <c r="AI42" s="86"/>
      <c r="AJ42" s="86"/>
      <c r="AK42" s="86"/>
      <c r="AL42" s="86"/>
      <c r="AM42" s="86"/>
      <c r="AN42" s="86"/>
      <c r="AO42" s="86"/>
      <c r="AP42" s="86"/>
      <c r="AQ42" s="86"/>
      <c r="AR42" s="86"/>
    </row>
    <row r="43" spans="1:44" ht="7.5" customHeight="1" x14ac:dyDescent="0.2">
      <c r="A43" s="1"/>
      <c r="B43" s="1"/>
      <c r="C43" s="1"/>
      <c r="D43" s="1"/>
      <c r="E43" s="1"/>
      <c r="F43" s="1"/>
      <c r="G43" s="1"/>
      <c r="H43" s="1"/>
      <c r="I43" s="72"/>
      <c r="J43" s="86"/>
      <c r="K43" s="125"/>
      <c r="L43" s="124"/>
      <c r="M43" s="124"/>
      <c r="N43" s="207"/>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row>
  </sheetData>
  <sheetProtection algorithmName="SHA-1" hashValue="x5zN5TFjLeMp5JZhyg+8EY4Jnqc=" saltValue="i0WGMa5VAqOPX4iCZeOuiQ==" spinCount="100000" sheet="1" objects="1" scenarios="1"/>
  <mergeCells count="10">
    <mergeCell ref="K26:O26"/>
    <mergeCell ref="I34:AQ34"/>
    <mergeCell ref="I35:AQ35"/>
    <mergeCell ref="I36:AQ36"/>
    <mergeCell ref="I33:AQ33"/>
    <mergeCell ref="K25:O25"/>
    <mergeCell ref="K6:M6"/>
    <mergeCell ref="K11:N11"/>
    <mergeCell ref="K23:O23"/>
    <mergeCell ref="K24:O24"/>
  </mergeCells>
  <phoneticPr fontId="0" type="noConversion"/>
  <hyperlinks>
    <hyperlink ref="V42" r:id="rId1" xr:uid="{00000000-0004-0000-0600-000000000000}"/>
  </hyperlinks>
  <printOptions horizontalCentered="1"/>
  <pageMargins left="0.75" right="0.75" top="0.5" bottom="0.73" header="0.5" footer="0.5"/>
  <pageSetup scale="53" fitToHeight="0" orientation="portrait" r:id="rId2"/>
  <headerFooter alignWithMargins="0">
    <oddFooter>&amp;L&amp;"Times New Roman,Regular"&amp;A
Date Printed: &amp;D&amp;C&amp;"Times New Roman,Regular"Page &amp;P of &amp;N&amp;R&amp;"Times New Roman,Regular"PricewaterhouseCoopers LLP</oddFooter>
  </headerFooter>
  <rowBreaks count="1" manualBreakCount="1">
    <brk id="29" min="8" max="4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6" tint="0.39997558519241921"/>
    <pageSetUpPr fitToPage="1"/>
  </sheetPr>
  <dimension ref="A1:AK39"/>
  <sheetViews>
    <sheetView zoomScaleNormal="100" workbookViewId="0">
      <pane ySplit="3" topLeftCell="A4" activePane="bottomLeft" state="frozenSplit"/>
      <selection activeCell="A24" sqref="A24"/>
      <selection pane="bottomLeft" activeCell="M8" sqref="M8"/>
    </sheetView>
  </sheetViews>
  <sheetFormatPr defaultColWidth="0" defaultRowHeight="12.75" zeroHeight="1" x14ac:dyDescent="0.2"/>
  <cols>
    <col min="1" max="1" width="10.5703125" hidden="1" customWidth="1"/>
    <col min="2" max="2" width="15" hidden="1" customWidth="1"/>
    <col min="3" max="3" width="10.5703125" hidden="1" customWidth="1"/>
    <col min="4" max="4" width="11.140625" hidden="1" customWidth="1"/>
    <col min="5" max="5" width="10.5703125" hidden="1" customWidth="1"/>
    <col min="6" max="6" width="9.140625" hidden="1" customWidth="1"/>
    <col min="7" max="7" width="10.5703125" hidden="1" customWidth="1"/>
    <col min="8" max="8" width="9.140625" hidden="1" customWidth="1"/>
    <col min="9" max="9" width="3.85546875" customWidth="1"/>
    <col min="10" max="10" width="4.140625" customWidth="1"/>
    <col min="11" max="11" width="25.7109375" customWidth="1"/>
    <col min="12" max="12" width="1.42578125" customWidth="1"/>
    <col min="13" max="13" width="12.7109375" customWidth="1"/>
    <col min="14" max="14" width="1.5703125" customWidth="1"/>
    <col min="15" max="15" width="1.140625" customWidth="1"/>
    <col min="16" max="16" width="1.5703125" customWidth="1"/>
    <col min="17" max="17" width="10.7109375" customWidth="1"/>
    <col min="18" max="18" width="3.7109375" customWidth="1"/>
    <col min="19" max="19" width="1.140625" customWidth="1"/>
    <col min="20" max="20" width="1.5703125" customWidth="1"/>
    <col min="21" max="21" width="10.7109375" customWidth="1"/>
    <col min="22" max="22" width="3.7109375" customWidth="1"/>
    <col min="23" max="23" width="1.140625" customWidth="1"/>
    <col min="24" max="24" width="1.5703125" customWidth="1"/>
    <col min="25" max="25" width="10.7109375" customWidth="1"/>
    <col min="26" max="26" width="3.7109375" customWidth="1"/>
    <col min="27" max="27" width="1.140625" customWidth="1"/>
    <col min="28" max="28" width="2.42578125" customWidth="1"/>
    <col min="29" max="37" width="9.140625" hidden="1"/>
  </cols>
  <sheetData>
    <row r="1" spans="1:28" s="1" customFormat="1" x14ac:dyDescent="0.2">
      <c r="A1"/>
      <c r="B1"/>
      <c r="C1"/>
      <c r="D1"/>
      <c r="E1"/>
      <c r="F1"/>
      <c r="G1"/>
      <c r="H1"/>
      <c r="I1" s="172" t="s">
        <v>729</v>
      </c>
      <c r="J1" s="124"/>
      <c r="K1" s="124"/>
      <c r="L1" s="124"/>
      <c r="M1" s="124"/>
      <c r="N1" s="124"/>
      <c r="O1" s="124"/>
      <c r="P1" s="124"/>
      <c r="Q1" s="124"/>
      <c r="R1" s="124"/>
      <c r="S1" s="124"/>
      <c r="T1" s="124"/>
      <c r="U1" s="124"/>
      <c r="V1" s="124"/>
      <c r="W1" s="124"/>
      <c r="X1" s="124"/>
      <c r="Y1" s="124"/>
      <c r="Z1" s="124"/>
      <c r="AA1" s="124"/>
      <c r="AB1" s="124"/>
    </row>
    <row r="2" spans="1:28" s="1" customFormat="1" x14ac:dyDescent="0.2">
      <c r="A2"/>
      <c r="B2"/>
      <c r="C2"/>
      <c r="D2"/>
      <c r="E2"/>
      <c r="F2"/>
      <c r="G2"/>
      <c r="H2"/>
      <c r="I2" s="72"/>
      <c r="J2" s="86"/>
      <c r="K2" s="86"/>
      <c r="L2" s="86"/>
      <c r="M2" s="86"/>
      <c r="N2" s="86"/>
      <c r="O2" s="86"/>
      <c r="P2" s="86"/>
      <c r="Q2" s="86"/>
      <c r="R2" s="86"/>
      <c r="S2" s="86"/>
      <c r="T2" s="86"/>
      <c r="U2" s="86"/>
      <c r="V2" s="86"/>
      <c r="W2" s="86"/>
      <c r="X2" s="86"/>
      <c r="Y2" s="86"/>
      <c r="Z2" s="86"/>
      <c r="AA2" s="86"/>
      <c r="AB2" s="86"/>
    </row>
    <row r="3" spans="1:28" s="315" customFormat="1" ht="18.75" customHeight="1" x14ac:dyDescent="0.2">
      <c r="A3"/>
      <c r="B3"/>
      <c r="C3"/>
      <c r="D3"/>
      <c r="E3"/>
      <c r="F3"/>
      <c r="G3"/>
      <c r="H3"/>
      <c r="I3" s="313" t="s">
        <v>387</v>
      </c>
      <c r="J3" s="314"/>
      <c r="K3" s="314"/>
      <c r="L3" s="314"/>
      <c r="M3" s="314"/>
      <c r="N3" s="314"/>
    </row>
    <row r="4" spans="1:28" s="1" customFormat="1" ht="43.15" customHeight="1" x14ac:dyDescent="0.2">
      <c r="A4"/>
      <c r="B4"/>
      <c r="C4"/>
      <c r="D4"/>
      <c r="E4"/>
      <c r="F4"/>
      <c r="G4"/>
      <c r="H4"/>
      <c r="I4" s="109" t="s">
        <v>190</v>
      </c>
      <c r="J4" s="427" t="s">
        <v>574</v>
      </c>
      <c r="K4" s="456"/>
      <c r="L4" s="456"/>
      <c r="M4" s="456"/>
      <c r="N4" s="456"/>
      <c r="O4" s="456"/>
      <c r="P4" s="456"/>
      <c r="Q4" s="456"/>
      <c r="R4" s="456"/>
      <c r="S4" s="456"/>
      <c r="T4" s="456"/>
      <c r="U4" s="456"/>
      <c r="V4" s="457"/>
      <c r="W4" s="457"/>
      <c r="X4" s="457"/>
      <c r="Y4" s="457"/>
      <c r="Z4" s="457"/>
      <c r="AA4" s="74"/>
      <c r="AB4" s="74"/>
    </row>
    <row r="5" spans="1:28" s="1" customFormat="1" ht="7.5" customHeight="1" x14ac:dyDescent="0.2">
      <c r="A5"/>
      <c r="B5"/>
      <c r="C5"/>
      <c r="D5"/>
      <c r="E5"/>
      <c r="F5"/>
      <c r="G5"/>
      <c r="H5"/>
      <c r="I5" s="72"/>
      <c r="J5" s="86"/>
      <c r="K5" s="86"/>
      <c r="L5" s="86"/>
      <c r="M5" s="86"/>
      <c r="N5" s="86"/>
      <c r="O5" s="86"/>
      <c r="P5" s="86"/>
      <c r="Q5" s="86"/>
      <c r="R5" s="86"/>
      <c r="S5" s="86"/>
      <c r="T5" s="86"/>
      <c r="U5" s="86"/>
      <c r="V5" s="86"/>
      <c r="W5" s="86"/>
      <c r="X5" s="86"/>
      <c r="Y5" s="86"/>
      <c r="Z5" s="86"/>
      <c r="AB5" s="86"/>
    </row>
    <row r="6" spans="1:28" s="1" customFormat="1" ht="15" customHeight="1" x14ac:dyDescent="0.2">
      <c r="A6"/>
      <c r="B6"/>
      <c r="C6"/>
      <c r="D6"/>
      <c r="E6"/>
      <c r="F6"/>
      <c r="G6"/>
      <c r="H6"/>
      <c r="I6" s="86"/>
      <c r="J6" s="72"/>
      <c r="K6" s="72"/>
      <c r="L6" s="223" t="s">
        <v>27</v>
      </c>
      <c r="M6" s="136"/>
      <c r="N6" s="136"/>
      <c r="O6" s="184"/>
      <c r="P6" s="184"/>
      <c r="Q6" s="184"/>
      <c r="R6" s="184"/>
      <c r="S6" s="220"/>
      <c r="T6" s="223" t="s">
        <v>28</v>
      </c>
      <c r="U6" s="136"/>
      <c r="V6" s="136"/>
      <c r="W6" s="184"/>
      <c r="X6" s="184"/>
      <c r="Y6" s="184"/>
      <c r="Z6" s="184"/>
      <c r="AA6" s="220"/>
      <c r="AB6" s="86"/>
    </row>
    <row r="7" spans="1:28" s="6" customFormat="1" ht="30" customHeight="1" x14ac:dyDescent="0.2">
      <c r="A7"/>
      <c r="B7"/>
      <c r="C7"/>
      <c r="D7"/>
      <c r="E7"/>
      <c r="F7"/>
      <c r="G7"/>
      <c r="H7"/>
      <c r="I7" s="116"/>
      <c r="J7" s="77"/>
      <c r="K7" s="77"/>
      <c r="L7" s="92"/>
      <c r="M7" s="136" t="s">
        <v>184</v>
      </c>
      <c r="N7" s="136"/>
      <c r="O7" s="221"/>
      <c r="P7" s="121"/>
      <c r="Q7" s="136" t="s">
        <v>185</v>
      </c>
      <c r="R7" s="136"/>
      <c r="S7" s="221"/>
      <c r="T7" s="92"/>
      <c r="U7" s="136" t="s">
        <v>184</v>
      </c>
      <c r="V7" s="136"/>
      <c r="W7" s="221"/>
      <c r="X7" s="121"/>
      <c r="Y7" s="136" t="s">
        <v>185</v>
      </c>
      <c r="Z7" s="136"/>
      <c r="AA7" s="221"/>
      <c r="AB7" s="222"/>
    </row>
    <row r="8" spans="1:28" s="6" customFormat="1" ht="17.25" customHeight="1" x14ac:dyDescent="0.2">
      <c r="A8" t="s">
        <v>461</v>
      </c>
      <c r="B8" t="s">
        <v>462</v>
      </c>
      <c r="C8" t="s">
        <v>463</v>
      </c>
      <c r="D8" t="s">
        <v>464</v>
      </c>
      <c r="E8"/>
      <c r="F8"/>
      <c r="G8"/>
      <c r="H8"/>
      <c r="I8" s="77"/>
      <c r="J8" s="77"/>
      <c r="K8" s="132" t="s">
        <v>186</v>
      </c>
      <c r="L8" s="132"/>
      <c r="M8" s="42"/>
      <c r="N8" s="35"/>
      <c r="O8" s="10"/>
      <c r="P8" s="9" t="s">
        <v>30</v>
      </c>
      <c r="Q8" s="39"/>
      <c r="R8" s="19" t="s">
        <v>10</v>
      </c>
      <c r="S8" s="10"/>
      <c r="T8" s="8"/>
      <c r="U8" s="42"/>
      <c r="V8" s="35"/>
      <c r="W8" s="10"/>
      <c r="X8" s="9" t="s">
        <v>30</v>
      </c>
      <c r="Y8" s="39"/>
      <c r="Z8" s="19" t="s">
        <v>10</v>
      </c>
      <c r="AA8" s="10"/>
      <c r="AB8" s="148"/>
    </row>
    <row r="9" spans="1:28" s="6" customFormat="1" ht="29.25" customHeight="1" x14ac:dyDescent="0.2">
      <c r="A9" t="s">
        <v>465</v>
      </c>
      <c r="B9" t="s">
        <v>466</v>
      </c>
      <c r="C9" t="s">
        <v>467</v>
      </c>
      <c r="D9" t="s">
        <v>468</v>
      </c>
      <c r="E9"/>
      <c r="F9"/>
      <c r="G9"/>
      <c r="H9"/>
      <c r="I9" s="77"/>
      <c r="J9" s="77"/>
      <c r="K9" s="129" t="s">
        <v>498</v>
      </c>
      <c r="L9" s="78"/>
      <c r="M9" s="344"/>
      <c r="N9" s="342"/>
      <c r="O9" s="62"/>
      <c r="P9" s="60" t="s">
        <v>30</v>
      </c>
      <c r="Q9" s="63"/>
      <c r="R9" s="67" t="s">
        <v>10</v>
      </c>
      <c r="S9" s="62"/>
      <c r="T9" s="61"/>
      <c r="U9" s="344"/>
      <c r="V9" s="342"/>
      <c r="W9" s="62"/>
      <c r="X9" s="60" t="s">
        <v>30</v>
      </c>
      <c r="Y9" s="63"/>
      <c r="Z9" s="67" t="s">
        <v>10</v>
      </c>
      <c r="AA9" s="62"/>
      <c r="AB9" s="215"/>
    </row>
    <row r="10" spans="1:28" s="6" customFormat="1" ht="29.25" customHeight="1" x14ac:dyDescent="0.2">
      <c r="A10" t="s">
        <v>469</v>
      </c>
      <c r="B10" t="s">
        <v>470</v>
      </c>
      <c r="C10" t="s">
        <v>471</v>
      </c>
      <c r="D10" t="s">
        <v>472</v>
      </c>
      <c r="E10"/>
      <c r="F10"/>
      <c r="G10"/>
      <c r="H10"/>
      <c r="I10" s="77"/>
      <c r="J10" s="77"/>
      <c r="K10" s="129" t="s">
        <v>499</v>
      </c>
      <c r="L10" s="78"/>
      <c r="M10" s="344"/>
      <c r="N10" s="342"/>
      <c r="O10" s="62"/>
      <c r="P10" s="60" t="s">
        <v>30</v>
      </c>
      <c r="Q10" s="63"/>
      <c r="R10" s="67" t="s">
        <v>10</v>
      </c>
      <c r="S10" s="62"/>
      <c r="T10" s="61"/>
      <c r="U10" s="344"/>
      <c r="V10" s="342"/>
      <c r="W10" s="62"/>
      <c r="X10" s="60" t="s">
        <v>30</v>
      </c>
      <c r="Y10" s="63"/>
      <c r="Z10" s="67" t="s">
        <v>10</v>
      </c>
      <c r="AA10" s="62"/>
      <c r="AB10" s="215"/>
    </row>
    <row r="11" spans="1:28" s="6" customFormat="1" ht="31.5" customHeight="1" x14ac:dyDescent="0.2">
      <c r="A11" t="s">
        <v>506</v>
      </c>
      <c r="B11" t="s">
        <v>507</v>
      </c>
      <c r="C11" t="s">
        <v>508</v>
      </c>
      <c r="D11" t="s">
        <v>509</v>
      </c>
      <c r="E11"/>
      <c r="F11"/>
      <c r="G11"/>
      <c r="H11"/>
      <c r="I11" s="77"/>
      <c r="J11" s="77"/>
      <c r="K11" s="129" t="s">
        <v>500</v>
      </c>
      <c r="L11" s="132"/>
      <c r="M11" s="42"/>
      <c r="N11" s="35"/>
      <c r="O11" s="12"/>
      <c r="P11" s="9" t="s">
        <v>30</v>
      </c>
      <c r="Q11" s="39"/>
      <c r="R11" s="19" t="s">
        <v>10</v>
      </c>
      <c r="S11" s="12"/>
      <c r="T11" s="8"/>
      <c r="U11" s="42"/>
      <c r="V11" s="35"/>
      <c r="W11" s="12"/>
      <c r="X11" s="9" t="s">
        <v>30</v>
      </c>
      <c r="Y11" s="39"/>
      <c r="Z11" s="19" t="s">
        <v>10</v>
      </c>
      <c r="AA11" s="12"/>
      <c r="AB11" s="215"/>
    </row>
    <row r="12" spans="1:28" s="1" customFormat="1" ht="13.5" x14ac:dyDescent="0.25">
      <c r="A12"/>
      <c r="B12"/>
      <c r="C12"/>
      <c r="D12"/>
      <c r="E12"/>
      <c r="F12"/>
      <c r="G12"/>
      <c r="H12"/>
      <c r="I12" s="72"/>
      <c r="J12" s="72"/>
      <c r="K12" s="80" t="s">
        <v>784</v>
      </c>
      <c r="L12" s="201"/>
      <c r="M12" s="198"/>
      <c r="N12" s="198"/>
      <c r="O12" s="198"/>
      <c r="P12" s="198"/>
      <c r="Q12" s="198"/>
      <c r="R12" s="198"/>
      <c r="S12" s="202"/>
      <c r="T12" s="247"/>
      <c r="U12" s="198"/>
      <c r="V12" s="198"/>
      <c r="W12" s="198"/>
      <c r="X12" s="198"/>
      <c r="Y12" s="198"/>
      <c r="Z12" s="198"/>
      <c r="AA12" s="199"/>
      <c r="AB12" s="216"/>
    </row>
    <row r="13" spans="1:28" s="1" customFormat="1" ht="12.75" customHeight="1" x14ac:dyDescent="0.2">
      <c r="A13"/>
      <c r="B13"/>
      <c r="C13"/>
      <c r="D13"/>
      <c r="E13"/>
      <c r="F13"/>
      <c r="G13"/>
      <c r="H13"/>
      <c r="I13" s="72"/>
      <c r="J13" s="72"/>
      <c r="K13" s="321" t="s">
        <v>785</v>
      </c>
      <c r="L13" s="326"/>
      <c r="M13" s="327"/>
      <c r="N13" s="328"/>
      <c r="O13" s="326"/>
      <c r="P13" s="317" t="s">
        <v>30</v>
      </c>
      <c r="Q13" s="327" t="str">
        <f>IF('New Business Volume'!Q16="","",'New Business Volume'!Q16)</f>
        <v/>
      </c>
      <c r="R13" s="319" t="s">
        <v>10</v>
      </c>
      <c r="S13" s="320"/>
      <c r="T13" s="326"/>
      <c r="U13" s="327"/>
      <c r="V13" s="328"/>
      <c r="W13" s="326"/>
      <c r="X13" s="317" t="s">
        <v>30</v>
      </c>
      <c r="Y13" s="327" t="str">
        <f>IF('New Business Volume'!Y16="","",'New Business Volume'!Y16)</f>
        <v/>
      </c>
      <c r="Z13" s="319" t="s">
        <v>10</v>
      </c>
      <c r="AA13" s="320"/>
      <c r="AB13" s="216"/>
    </row>
    <row r="14" spans="1:28" s="1" customFormat="1" ht="11.25" customHeight="1" x14ac:dyDescent="0.2">
      <c r="A14"/>
      <c r="B14"/>
      <c r="C14"/>
      <c r="D14"/>
      <c r="E14"/>
      <c r="F14"/>
      <c r="G14"/>
      <c r="H14"/>
      <c r="I14" s="72"/>
      <c r="J14" s="86"/>
      <c r="K14" s="86"/>
      <c r="L14" s="86"/>
      <c r="M14" s="86"/>
      <c r="N14" s="86"/>
      <c r="O14" s="86"/>
      <c r="P14" s="86"/>
      <c r="Q14" s="86"/>
      <c r="R14" s="86"/>
      <c r="S14" s="86"/>
      <c r="T14" s="86"/>
      <c r="U14" s="86"/>
      <c r="V14" s="86"/>
      <c r="W14" s="86"/>
      <c r="X14" s="86"/>
      <c r="Y14" s="86"/>
      <c r="Z14" s="86"/>
      <c r="AA14" s="86"/>
      <c r="AB14" s="86"/>
    </row>
    <row r="15" spans="1:28" ht="13.5" thickBot="1" x14ac:dyDescent="0.25">
      <c r="I15" s="109"/>
      <c r="J15" s="146" t="s">
        <v>597</v>
      </c>
      <c r="K15" s="146"/>
      <c r="L15" s="108"/>
      <c r="M15" s="108"/>
      <c r="N15" s="108"/>
      <c r="O15" s="108"/>
      <c r="P15" s="108"/>
      <c r="Q15" s="108"/>
      <c r="R15" s="108"/>
      <c r="S15" s="108"/>
      <c r="T15" s="108"/>
      <c r="U15" s="108"/>
      <c r="V15" s="108"/>
      <c r="W15" s="108"/>
      <c r="X15" s="108"/>
      <c r="Y15" s="108"/>
      <c r="Z15" s="108"/>
      <c r="AA15" s="108"/>
      <c r="AB15" s="108"/>
    </row>
    <row r="16" spans="1:28" ht="13.5" customHeight="1" thickTop="1" thickBot="1" x14ac:dyDescent="0.25">
      <c r="A16" s="52" t="s">
        <v>608</v>
      </c>
      <c r="E16" s="411"/>
      <c r="I16" s="179"/>
      <c r="J16" s="73" t="s">
        <v>598</v>
      </c>
      <c r="K16" s="73"/>
      <c r="L16" s="86"/>
      <c r="M16" s="86"/>
      <c r="N16" s="86"/>
      <c r="O16" s="86"/>
      <c r="P16" s="86"/>
      <c r="Q16" s="86"/>
      <c r="R16" s="180"/>
      <c r="S16" s="86"/>
      <c r="T16" s="105" t="s">
        <v>164</v>
      </c>
      <c r="U16" s="86"/>
      <c r="V16" s="86"/>
      <c r="W16" s="86"/>
      <c r="X16" s="86"/>
      <c r="Y16" s="86"/>
      <c r="Z16" s="86"/>
      <c r="AA16" s="86"/>
      <c r="AB16" s="86"/>
    </row>
    <row r="17" spans="1:28" ht="7.5" customHeight="1" thickTop="1" thickBot="1" x14ac:dyDescent="0.25">
      <c r="E17" s="411"/>
      <c r="I17" s="72"/>
      <c r="J17" s="86"/>
      <c r="K17" s="86"/>
      <c r="L17" s="86"/>
      <c r="M17" s="86"/>
      <c r="N17" s="86"/>
      <c r="O17" s="86"/>
      <c r="P17" s="86"/>
      <c r="Q17" s="86"/>
      <c r="R17" s="86"/>
      <c r="S17" s="86"/>
      <c r="T17" s="116"/>
      <c r="U17" s="86"/>
      <c r="V17" s="86"/>
      <c r="W17" s="86"/>
      <c r="X17" s="86"/>
      <c r="Y17" s="86"/>
      <c r="Z17" s="86"/>
      <c r="AA17" s="86"/>
      <c r="AB17" s="86"/>
    </row>
    <row r="18" spans="1:28" ht="12.75" customHeight="1" thickTop="1" thickBot="1" x14ac:dyDescent="0.25">
      <c r="A18" s="52" t="s">
        <v>609</v>
      </c>
      <c r="E18" s="411"/>
      <c r="I18" s="72"/>
      <c r="J18" s="86"/>
      <c r="K18" s="86"/>
      <c r="L18" s="86"/>
      <c r="M18" s="86"/>
      <c r="N18" s="86"/>
      <c r="O18" s="86"/>
      <c r="P18" s="86"/>
      <c r="Q18" s="86"/>
      <c r="R18" s="180"/>
      <c r="S18" s="86"/>
      <c r="T18" s="105" t="s">
        <v>26</v>
      </c>
      <c r="U18" s="86"/>
      <c r="V18" s="86"/>
      <c r="W18" s="86"/>
      <c r="X18" s="86"/>
      <c r="Y18" s="86"/>
      <c r="Z18" s="86"/>
      <c r="AA18" s="86"/>
      <c r="AB18" s="86"/>
    </row>
    <row r="19" spans="1:28" ht="7.5" customHeight="1" thickTop="1" x14ac:dyDescent="0.2">
      <c r="I19" s="72"/>
      <c r="J19" s="86"/>
      <c r="K19" s="86"/>
      <c r="L19" s="86"/>
      <c r="M19" s="86"/>
      <c r="N19" s="86"/>
      <c r="O19" s="86"/>
      <c r="P19" s="86"/>
      <c r="Q19" s="86"/>
      <c r="R19" s="86"/>
      <c r="S19" s="86"/>
      <c r="T19" s="86"/>
      <c r="U19" s="86"/>
      <c r="V19" s="86"/>
      <c r="W19" s="86"/>
      <c r="X19" s="86"/>
      <c r="Y19" s="86"/>
      <c r="Z19" s="86"/>
      <c r="AA19" s="86"/>
      <c r="AB19" s="86"/>
    </row>
    <row r="20" spans="1:28" s="1" customFormat="1" ht="12" customHeight="1" x14ac:dyDescent="0.2">
      <c r="A20"/>
      <c r="B20"/>
      <c r="C20"/>
      <c r="D20"/>
      <c r="E20"/>
      <c r="F20"/>
      <c r="G20"/>
      <c r="H20"/>
      <c r="I20" s="72"/>
      <c r="J20" s="74" t="s">
        <v>501</v>
      </c>
      <c r="K20" s="74"/>
      <c r="L20" s="73"/>
      <c r="M20" s="73"/>
      <c r="N20" s="73"/>
      <c r="O20" s="74"/>
      <c r="P20" s="73"/>
      <c r="Q20" s="73"/>
      <c r="R20" s="73"/>
      <c r="S20" s="73"/>
      <c r="T20" s="73"/>
      <c r="U20" s="73"/>
      <c r="V20" s="73"/>
      <c r="W20" s="74"/>
      <c r="X20" s="73"/>
      <c r="Y20" s="73"/>
      <c r="Z20" s="73"/>
      <c r="AA20" s="74"/>
      <c r="AB20" s="74"/>
    </row>
    <row r="21" spans="1:28" s="1" customFormat="1" ht="7.5" customHeight="1" x14ac:dyDescent="0.2">
      <c r="A21"/>
      <c r="B21"/>
      <c r="C21"/>
      <c r="D21"/>
      <c r="E21"/>
      <c r="F21"/>
      <c r="G21"/>
      <c r="H21"/>
      <c r="I21" s="72"/>
      <c r="J21" s="74"/>
      <c r="K21" s="74"/>
      <c r="L21" s="73"/>
      <c r="M21" s="73"/>
      <c r="N21" s="73"/>
      <c r="O21" s="74"/>
      <c r="P21" s="73"/>
      <c r="Q21" s="73"/>
      <c r="R21" s="73"/>
      <c r="S21" s="73"/>
      <c r="T21" s="73"/>
      <c r="U21" s="73"/>
      <c r="V21" s="73"/>
      <c r="W21" s="74"/>
      <c r="X21" s="73"/>
      <c r="Y21" s="73"/>
      <c r="Z21" s="73"/>
      <c r="AA21" s="74"/>
      <c r="AB21" s="74"/>
    </row>
    <row r="22" spans="1:28" s="1" customFormat="1" ht="41.25" customHeight="1" x14ac:dyDescent="0.2">
      <c r="A22"/>
      <c r="B22"/>
      <c r="C22"/>
      <c r="D22"/>
      <c r="E22"/>
      <c r="F22"/>
      <c r="G22"/>
      <c r="H22"/>
      <c r="I22" s="72"/>
      <c r="J22" s="72"/>
      <c r="K22" s="73"/>
      <c r="L22" s="73"/>
      <c r="M22" s="73"/>
      <c r="N22" s="73"/>
      <c r="O22" s="73"/>
      <c r="P22" s="73"/>
      <c r="Q22" s="73"/>
      <c r="R22" s="73"/>
      <c r="S22" s="73"/>
      <c r="T22" s="257"/>
      <c r="U22" s="136" t="s">
        <v>27</v>
      </c>
      <c r="V22" s="204"/>
      <c r="W22" s="205"/>
      <c r="X22" s="257"/>
      <c r="Y22" s="136" t="s">
        <v>28</v>
      </c>
      <c r="Z22" s="204"/>
      <c r="AA22" s="205"/>
      <c r="AB22" s="214"/>
    </row>
    <row r="23" spans="1:28" s="1" customFormat="1" ht="17.25" customHeight="1" x14ac:dyDescent="0.2">
      <c r="A23" s="52" t="s">
        <v>588</v>
      </c>
      <c r="B23" s="52" t="s">
        <v>596</v>
      </c>
      <c r="C23"/>
      <c r="D23"/>
      <c r="E23"/>
      <c r="F23"/>
      <c r="G23"/>
      <c r="H23"/>
      <c r="I23" s="72"/>
      <c r="J23" s="77"/>
      <c r="K23" s="78" t="s">
        <v>589</v>
      </c>
      <c r="L23" s="79"/>
      <c r="M23" s="79"/>
      <c r="N23" s="79"/>
      <c r="O23" s="79"/>
      <c r="P23" s="79"/>
      <c r="Q23" s="79"/>
      <c r="R23" s="79"/>
      <c r="S23" s="210"/>
      <c r="T23" s="78" t="s">
        <v>30</v>
      </c>
      <c r="U23" s="63"/>
      <c r="V23" s="67" t="s">
        <v>10</v>
      </c>
      <c r="W23" s="68"/>
      <c r="X23" s="61" t="s">
        <v>30</v>
      </c>
      <c r="Y23" s="63"/>
      <c r="Z23" s="67" t="s">
        <v>10</v>
      </c>
      <c r="AA23" s="68"/>
      <c r="AB23" s="254"/>
    </row>
    <row r="24" spans="1:28" s="1" customFormat="1" ht="11.25" customHeight="1" thickBot="1" x14ac:dyDescent="0.25">
      <c r="A24" s="416"/>
      <c r="B24" s="416"/>
      <c r="C24"/>
      <c r="D24"/>
      <c r="E24"/>
      <c r="F24"/>
      <c r="G24"/>
      <c r="H24"/>
      <c r="I24" s="72"/>
      <c r="J24" s="72"/>
      <c r="K24" s="116"/>
      <c r="L24" s="116"/>
      <c r="M24" s="116"/>
      <c r="N24" s="116"/>
      <c r="O24" s="116"/>
      <c r="P24" s="116"/>
      <c r="Q24" s="155"/>
      <c r="R24" s="147"/>
      <c r="S24" s="148"/>
      <c r="T24" s="116"/>
      <c r="U24" s="155"/>
      <c r="V24" s="147"/>
      <c r="W24" s="148"/>
      <c r="X24" s="86"/>
      <c r="Y24" s="86"/>
      <c r="Z24" s="86"/>
      <c r="AA24" s="86"/>
      <c r="AB24" s="86"/>
    </row>
    <row r="25" spans="1:28" s="229" customFormat="1" x14ac:dyDescent="0.2">
      <c r="A25"/>
      <c r="B25"/>
      <c r="C25"/>
      <c r="D25"/>
      <c r="E25"/>
      <c r="F25"/>
      <c r="G25"/>
      <c r="H25"/>
      <c r="I25" s="212" t="s">
        <v>324</v>
      </c>
      <c r="J25" s="211"/>
      <c r="K25" s="211"/>
      <c r="L25" s="211"/>
      <c r="M25" s="211"/>
      <c r="N25" s="211"/>
      <c r="O25" s="211"/>
      <c r="P25" s="211"/>
      <c r="Q25" s="211"/>
      <c r="R25" s="211"/>
      <c r="S25" s="211"/>
      <c r="T25" s="211"/>
      <c r="U25" s="211"/>
      <c r="V25" s="211"/>
      <c r="W25" s="211"/>
      <c r="X25" s="211"/>
      <c r="Y25" s="211"/>
      <c r="Z25" s="211"/>
      <c r="AA25" s="211"/>
      <c r="AB25" s="211"/>
    </row>
    <row r="26" spans="1:28" s="152" customFormat="1" x14ac:dyDescent="0.2">
      <c r="A26"/>
      <c r="B26"/>
      <c r="C26"/>
      <c r="D26"/>
      <c r="E26"/>
      <c r="F26"/>
      <c r="G26"/>
      <c r="H26"/>
      <c r="I26" s="73" t="s">
        <v>334</v>
      </c>
      <c r="J26" s="73"/>
      <c r="K26" s="73"/>
      <c r="L26" s="73"/>
      <c r="M26" s="73"/>
      <c r="N26" s="73"/>
      <c r="O26" s="73"/>
      <c r="P26" s="73"/>
      <c r="Q26" s="73"/>
      <c r="R26" s="73"/>
      <c r="S26" s="73"/>
      <c r="T26" s="73"/>
      <c r="U26" s="73"/>
      <c r="V26" s="73"/>
      <c r="W26" s="73"/>
      <c r="X26" s="73"/>
      <c r="Y26" s="73"/>
      <c r="Z26" s="73"/>
      <c r="AA26" s="73"/>
      <c r="AB26" s="73"/>
    </row>
    <row r="27" spans="1:28" s="152" customFormat="1" x14ac:dyDescent="0.2">
      <c r="A27"/>
      <c r="B27"/>
      <c r="C27"/>
      <c r="D27"/>
      <c r="E27"/>
      <c r="F27"/>
      <c r="G27"/>
      <c r="H27"/>
      <c r="I27" s="73" t="s">
        <v>335</v>
      </c>
      <c r="J27" s="73"/>
      <c r="K27" s="73"/>
      <c r="L27" s="73"/>
      <c r="M27" s="73"/>
      <c r="N27" s="73"/>
      <c r="O27" s="73"/>
      <c r="P27" s="73"/>
      <c r="Q27" s="73"/>
      <c r="R27" s="73"/>
      <c r="S27" s="73"/>
      <c r="T27" s="73"/>
      <c r="U27" s="73"/>
      <c r="V27" s="73"/>
      <c r="W27" s="73"/>
      <c r="X27" s="73"/>
      <c r="Y27" s="73"/>
      <c r="Z27" s="73"/>
      <c r="AA27" s="73"/>
      <c r="AB27" s="73"/>
    </row>
    <row r="28" spans="1:28" s="152" customFormat="1" x14ac:dyDescent="0.2">
      <c r="A28"/>
      <c r="B28"/>
      <c r="C28"/>
      <c r="D28"/>
      <c r="E28"/>
      <c r="F28"/>
      <c r="G28"/>
      <c r="H28"/>
      <c r="I28" s="73" t="s">
        <v>739</v>
      </c>
      <c r="J28" s="73"/>
      <c r="K28" s="73"/>
      <c r="L28" s="73"/>
      <c r="M28" s="73"/>
      <c r="N28" s="73"/>
      <c r="O28" s="73"/>
      <c r="P28" s="73"/>
      <c r="Q28" s="73"/>
      <c r="R28" s="73"/>
      <c r="S28" s="73"/>
      <c r="T28" s="73"/>
      <c r="U28" s="73"/>
      <c r="V28" s="73"/>
      <c r="W28" s="73"/>
      <c r="X28" s="73"/>
      <c r="Y28" s="73"/>
      <c r="Z28" s="73"/>
      <c r="AA28" s="73"/>
      <c r="AB28" s="73"/>
    </row>
    <row r="29" spans="1:28" ht="17.25" customHeight="1" x14ac:dyDescent="0.2">
      <c r="A29" t="s">
        <v>369</v>
      </c>
      <c r="I29" s="431"/>
      <c r="J29" s="455"/>
      <c r="K29" s="455"/>
      <c r="L29" s="455"/>
      <c r="M29" s="455"/>
      <c r="N29" s="455"/>
      <c r="O29" s="455"/>
      <c r="P29" s="455"/>
      <c r="Q29" s="455"/>
      <c r="R29" s="455"/>
      <c r="S29" s="455"/>
      <c r="T29" s="455"/>
      <c r="U29" s="455"/>
      <c r="V29" s="432"/>
      <c r="W29" s="432"/>
      <c r="X29" s="432"/>
      <c r="Y29" s="432"/>
      <c r="Z29" s="432"/>
      <c r="AA29" s="432"/>
      <c r="AB29" s="73"/>
    </row>
    <row r="30" spans="1:28" ht="17.25" customHeight="1" x14ac:dyDescent="0.2">
      <c r="A30" s="52" t="s">
        <v>370</v>
      </c>
      <c r="I30" s="431"/>
      <c r="J30" s="455"/>
      <c r="K30" s="455"/>
      <c r="L30" s="455"/>
      <c r="M30" s="455"/>
      <c r="N30" s="455"/>
      <c r="O30" s="455"/>
      <c r="P30" s="455"/>
      <c r="Q30" s="455"/>
      <c r="R30" s="455"/>
      <c r="S30" s="455"/>
      <c r="T30" s="455"/>
      <c r="U30" s="455"/>
      <c r="V30" s="432"/>
      <c r="W30" s="432"/>
      <c r="X30" s="432"/>
      <c r="Y30" s="432"/>
      <c r="Z30" s="432"/>
      <c r="AA30" s="432"/>
      <c r="AB30" s="73"/>
    </row>
    <row r="31" spans="1:28" ht="17.25" customHeight="1" x14ac:dyDescent="0.2">
      <c r="A31" s="52" t="s">
        <v>371</v>
      </c>
      <c r="I31" s="431"/>
      <c r="J31" s="455"/>
      <c r="K31" s="455"/>
      <c r="L31" s="455"/>
      <c r="M31" s="455"/>
      <c r="N31" s="455"/>
      <c r="O31" s="455"/>
      <c r="P31" s="455"/>
      <c r="Q31" s="455"/>
      <c r="R31" s="455"/>
      <c r="S31" s="455"/>
      <c r="T31" s="455"/>
      <c r="U31" s="455"/>
      <c r="V31" s="432"/>
      <c r="W31" s="432"/>
      <c r="X31" s="432"/>
      <c r="Y31" s="432"/>
      <c r="Z31" s="432"/>
      <c r="AA31" s="432"/>
      <c r="AB31" s="73"/>
    </row>
    <row r="32" spans="1:28" ht="17.25" customHeight="1" x14ac:dyDescent="0.2">
      <c r="A32" s="52" t="s">
        <v>372</v>
      </c>
      <c r="I32" s="431"/>
      <c r="J32" s="455"/>
      <c r="K32" s="455"/>
      <c r="L32" s="455"/>
      <c r="M32" s="455"/>
      <c r="N32" s="455"/>
      <c r="O32" s="455"/>
      <c r="P32" s="455"/>
      <c r="Q32" s="455"/>
      <c r="R32" s="455"/>
      <c r="S32" s="455"/>
      <c r="T32" s="455"/>
      <c r="U32" s="455"/>
      <c r="V32" s="432"/>
      <c r="W32" s="432"/>
      <c r="X32" s="432"/>
      <c r="Y32" s="432"/>
      <c r="Z32" s="432"/>
      <c r="AA32" s="432"/>
      <c r="AB32" s="73"/>
    </row>
    <row r="33" spans="1:28" s="213" customFormat="1" ht="5.25" customHeight="1" thickBot="1" x14ac:dyDescent="0.25">
      <c r="A33" s="52"/>
      <c r="B33"/>
      <c r="C33"/>
      <c r="D33"/>
      <c r="E33"/>
      <c r="F33"/>
      <c r="G33"/>
      <c r="H33"/>
      <c r="I33" s="153"/>
      <c r="J33" s="156"/>
      <c r="K33" s="153"/>
      <c r="L33" s="153"/>
      <c r="M33" s="153"/>
      <c r="N33" s="153"/>
      <c r="O33" s="153"/>
      <c r="P33" s="153"/>
      <c r="Q33" s="153"/>
      <c r="R33" s="153"/>
      <c r="S33" s="153"/>
      <c r="T33" s="153"/>
      <c r="U33" s="153"/>
      <c r="V33" s="153"/>
      <c r="W33" s="153"/>
      <c r="X33" s="153"/>
      <c r="Y33" s="153"/>
      <c r="Z33" s="153"/>
      <c r="AA33" s="153"/>
      <c r="AB33" s="153"/>
    </row>
    <row r="34" spans="1:28" s="1" customFormat="1" ht="12.75" customHeight="1" x14ac:dyDescent="0.2">
      <c r="A34"/>
      <c r="B34"/>
      <c r="C34"/>
      <c r="D34"/>
      <c r="E34"/>
      <c r="F34"/>
      <c r="G34"/>
      <c r="H34"/>
      <c r="I34" s="72"/>
      <c r="J34" s="86"/>
      <c r="K34" s="86"/>
      <c r="L34" s="86"/>
      <c r="M34" s="86"/>
      <c r="N34" s="86"/>
      <c r="O34" s="86"/>
      <c r="P34" s="86"/>
      <c r="Q34" s="86"/>
      <c r="R34" s="86"/>
      <c r="S34" s="86"/>
      <c r="T34" s="86"/>
      <c r="U34" s="86"/>
      <c r="V34" s="86"/>
      <c r="W34" s="86"/>
      <c r="X34" s="86"/>
      <c r="Y34" s="86"/>
      <c r="Z34" s="86"/>
      <c r="AA34" s="86"/>
      <c r="AB34" s="86"/>
    </row>
    <row r="35" spans="1:28" s="1" customFormat="1" x14ac:dyDescent="0.2">
      <c r="A35"/>
      <c r="B35"/>
      <c r="C35"/>
      <c r="D35"/>
      <c r="E35"/>
      <c r="F35"/>
      <c r="G35"/>
      <c r="H35"/>
      <c r="I35" s="72"/>
      <c r="J35" s="86"/>
      <c r="K35" s="86"/>
      <c r="L35" s="86"/>
      <c r="M35" s="86"/>
      <c r="N35" s="86"/>
      <c r="O35" s="86"/>
      <c r="P35" s="86"/>
      <c r="Q35" s="86"/>
      <c r="R35" s="86"/>
      <c r="S35" s="86"/>
      <c r="T35" s="86"/>
      <c r="U35" s="86"/>
      <c r="V35" s="86"/>
      <c r="W35" s="86"/>
      <c r="X35" s="86"/>
      <c r="Y35" s="86"/>
      <c r="Z35" s="86"/>
      <c r="AA35" s="86"/>
      <c r="AB35" s="86"/>
    </row>
    <row r="36" spans="1:28" s="1" customFormat="1" x14ac:dyDescent="0.2">
      <c r="A36"/>
      <c r="B36"/>
      <c r="C36"/>
      <c r="D36"/>
      <c r="E36"/>
      <c r="F36"/>
      <c r="G36"/>
      <c r="H36"/>
      <c r="I36" s="72"/>
      <c r="J36" s="86"/>
      <c r="K36" s="86"/>
      <c r="L36" s="86"/>
      <c r="M36" s="86"/>
      <c r="N36" s="86"/>
      <c r="O36" s="86"/>
      <c r="P36" s="86"/>
      <c r="Q36" s="86"/>
      <c r="R36" s="86"/>
      <c r="S36" s="86"/>
      <c r="T36" s="86"/>
      <c r="U36" s="86"/>
      <c r="V36" s="86"/>
      <c r="W36" s="86"/>
      <c r="X36" s="86"/>
      <c r="Y36" s="86"/>
      <c r="Z36" s="86"/>
      <c r="AA36" s="86"/>
      <c r="AB36" s="86"/>
    </row>
    <row r="37" spans="1:28" s="1" customFormat="1" x14ac:dyDescent="0.2">
      <c r="A37"/>
      <c r="B37"/>
      <c r="C37"/>
      <c r="D37"/>
      <c r="E37"/>
      <c r="F37"/>
      <c r="G37"/>
      <c r="H37"/>
      <c r="I37" s="72"/>
      <c r="J37" s="86"/>
      <c r="K37" s="86"/>
      <c r="L37" s="86"/>
      <c r="M37" s="86"/>
      <c r="N37" s="86"/>
      <c r="O37" s="86"/>
      <c r="P37" s="86"/>
      <c r="Q37" s="86"/>
      <c r="R37" s="86"/>
      <c r="S37" s="86"/>
      <c r="T37" s="86"/>
      <c r="U37" s="86"/>
      <c r="V37" s="86"/>
      <c r="W37" s="86"/>
      <c r="X37" s="86"/>
      <c r="Y37" s="86"/>
      <c r="Z37" s="86"/>
      <c r="AA37" s="86"/>
      <c r="AB37" s="86"/>
    </row>
    <row r="38" spans="1:28" s="1" customFormat="1" x14ac:dyDescent="0.2">
      <c r="A38"/>
      <c r="B38"/>
      <c r="C38"/>
      <c r="D38"/>
      <c r="E38"/>
      <c r="F38"/>
      <c r="G38"/>
      <c r="H38"/>
      <c r="I38" s="125" t="s">
        <v>502</v>
      </c>
      <c r="J38" s="124"/>
      <c r="K38" s="124"/>
      <c r="L38" s="124"/>
      <c r="M38" s="124"/>
      <c r="N38" s="124"/>
      <c r="O38" s="124"/>
      <c r="P38" s="124"/>
      <c r="Q38" s="124"/>
      <c r="R38" s="124"/>
      <c r="S38" s="124"/>
      <c r="T38" s="124"/>
      <c r="U38" s="124"/>
      <c r="V38" s="168" t="s">
        <v>84</v>
      </c>
      <c r="W38" s="152"/>
      <c r="X38" s="152"/>
      <c r="Y38" s="152"/>
      <c r="Z38" s="86"/>
      <c r="AA38" s="86"/>
      <c r="AB38" s="86"/>
    </row>
    <row r="39" spans="1:28" s="1" customFormat="1" ht="7.5" customHeight="1" x14ac:dyDescent="0.2">
      <c r="I39" s="72"/>
      <c r="J39" s="86"/>
      <c r="K39" s="86"/>
      <c r="L39" s="86"/>
      <c r="M39" s="86"/>
      <c r="N39" s="86"/>
      <c r="O39" s="86"/>
      <c r="P39" s="86"/>
      <c r="Q39" s="86"/>
      <c r="R39" s="86"/>
      <c r="S39" s="86"/>
      <c r="T39" s="86"/>
      <c r="U39" s="86"/>
      <c r="V39" s="86"/>
      <c r="W39" s="86"/>
      <c r="X39" s="86"/>
      <c r="Y39" s="86"/>
      <c r="Z39" s="86"/>
      <c r="AA39" s="86"/>
      <c r="AB39" s="86"/>
    </row>
  </sheetData>
  <sheetProtection algorithmName="SHA-1" hashValue="8u0bIn6s7HQUD7MqR14AaRrDmu0=" saltValue="gFEy56C13mvZUneRleFY7g==" spinCount="100000" sheet="1" objects="1" scenarios="1"/>
  <mergeCells count="5">
    <mergeCell ref="I30:AA30"/>
    <mergeCell ref="I31:AA31"/>
    <mergeCell ref="I32:AA32"/>
    <mergeCell ref="J4:Z4"/>
    <mergeCell ref="I29:AA29"/>
  </mergeCells>
  <phoneticPr fontId="0" type="noConversion"/>
  <dataValidations count="2">
    <dataValidation type="list" allowBlank="1" showInputMessage="1" showErrorMessage="1" error="Please select or enter an &quot;x&quot; to mark this box." sqref="J29:J33" xr:uid="{00000000-0002-0000-0700-000000000000}">
      <formula1>"x, "</formula1>
    </dataValidation>
    <dataValidation type="list" allowBlank="1" showInputMessage="1" showErrorMessage="1" error="Please select or enter an &quot;x&quot; to mark this box." sqref="R18 R16" xr:uid="{D63DF99D-C807-4F6D-B35D-19F637D88953}">
      <formula1>"x,"</formula1>
    </dataValidation>
  </dataValidations>
  <hyperlinks>
    <hyperlink ref="V38" r:id="rId1" xr:uid="{00000000-0004-0000-0700-000000000000}"/>
  </hyperlinks>
  <printOptions horizontalCentered="1"/>
  <pageMargins left="0.75" right="0.75" top="0.5" bottom="0.73" header="0.5" footer="0.5"/>
  <pageSetup scale="87" fitToHeight="0" orientation="portrait" r:id="rId2"/>
  <headerFooter alignWithMargins="0">
    <oddFooter>&amp;L&amp;"Times New Roman,Regular"&amp;A
Date Printed: &amp;D&amp;C&amp;"Times New Roman,Regular"Page &amp;P of &amp;N&amp;R&amp;"Times New Roman,Regular"PricewaterhouseCoopers LLP</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8F8DD-D628-4465-A698-C0D2D292D63B}">
  <sheetPr codeName="Sheet14">
    <tabColor theme="3" tint="0.39997558519241921"/>
    <pageSetUpPr fitToPage="1"/>
  </sheetPr>
  <dimension ref="A1:AF97"/>
  <sheetViews>
    <sheetView topLeftCell="I1" zoomScaleNormal="100" workbookViewId="0">
      <pane ySplit="3" topLeftCell="A4" activePane="bottomLeft" state="frozenSplit"/>
      <selection activeCell="A24" sqref="A24"/>
      <selection pane="bottomLeft" activeCell="U13" sqref="U13"/>
    </sheetView>
  </sheetViews>
  <sheetFormatPr defaultColWidth="0" defaultRowHeight="12.75" customHeight="1" zeroHeight="1" x14ac:dyDescent="0.2"/>
  <cols>
    <col min="1" max="2" width="10.85546875" hidden="1" customWidth="1"/>
    <col min="3" max="3" width="14" hidden="1" customWidth="1"/>
    <col min="4" max="8" width="9.140625" hidden="1" customWidth="1"/>
    <col min="9" max="9" width="3.85546875" customWidth="1"/>
    <col min="10" max="10" width="4.140625" customWidth="1"/>
    <col min="11" max="11" width="25.7109375" customWidth="1"/>
    <col min="12" max="12" width="1.42578125" customWidth="1"/>
    <col min="13" max="13" width="16.42578125" customWidth="1"/>
    <col min="14" max="14" width="3.5703125" customWidth="1"/>
    <col min="15" max="15" width="0.85546875" customWidth="1"/>
    <col min="16" max="16" width="1.5703125" customWidth="1"/>
    <col min="17" max="17" width="10.7109375" customWidth="1"/>
    <col min="18" max="18" width="3.5703125" customWidth="1"/>
    <col min="19" max="19" width="0.85546875" customWidth="1"/>
    <col min="20" max="20" width="1.140625" customWidth="1"/>
    <col min="21" max="21" width="13.42578125" customWidth="1"/>
    <col min="22" max="23" width="1.140625" customWidth="1"/>
    <col min="24" max="24" width="13.42578125" customWidth="1"/>
    <col min="25" max="25" width="1.140625" customWidth="1"/>
    <col min="26" max="26" width="2.42578125" customWidth="1"/>
    <col min="27" max="16384" width="9.140625" hidden="1"/>
  </cols>
  <sheetData>
    <row r="1" spans="1:26" x14ac:dyDescent="0.2">
      <c r="I1" s="172" t="s">
        <v>729</v>
      </c>
      <c r="J1" s="89"/>
      <c r="K1" s="89"/>
      <c r="L1" s="89"/>
      <c r="M1" s="89"/>
      <c r="N1" s="89"/>
      <c r="O1" s="89"/>
      <c r="P1" s="89"/>
      <c r="Q1" s="89"/>
      <c r="R1" s="89"/>
      <c r="S1" s="89"/>
      <c r="T1" s="89"/>
      <c r="U1" s="89"/>
      <c r="V1" s="89"/>
      <c r="W1" s="89"/>
      <c r="X1" s="89"/>
      <c r="Y1" s="89"/>
      <c r="Z1" s="73"/>
    </row>
    <row r="2" spans="1:26" x14ac:dyDescent="0.2">
      <c r="I2" s="72"/>
      <c r="J2" s="73"/>
      <c r="K2" s="73"/>
      <c r="L2" s="73"/>
      <c r="M2" s="73"/>
      <c r="N2" s="73"/>
      <c r="O2" s="73"/>
      <c r="P2" s="73"/>
      <c r="Q2" s="73"/>
      <c r="R2" s="73"/>
      <c r="S2" s="73"/>
      <c r="T2" s="73"/>
      <c r="U2" s="73"/>
      <c r="V2" s="73"/>
      <c r="W2" s="73"/>
      <c r="X2" s="73"/>
      <c r="Y2" s="73"/>
      <c r="Z2" s="73"/>
    </row>
    <row r="3" spans="1:26" ht="18.75" customHeight="1" x14ac:dyDescent="0.2">
      <c r="I3" s="313" t="s">
        <v>14</v>
      </c>
      <c r="J3" s="350"/>
      <c r="K3" s="350"/>
      <c r="L3" s="350"/>
      <c r="M3" s="350"/>
      <c r="N3" s="335"/>
      <c r="O3" s="335"/>
      <c r="P3" s="335"/>
      <c r="Q3" s="335"/>
      <c r="R3" s="335"/>
      <c r="S3" s="335"/>
      <c r="T3" s="335"/>
      <c r="U3" s="335"/>
      <c r="V3" s="335"/>
      <c r="W3" s="335"/>
      <c r="X3" s="335"/>
      <c r="Y3" s="335"/>
      <c r="Z3" s="335"/>
    </row>
    <row r="4" spans="1:26" x14ac:dyDescent="0.2">
      <c r="I4" s="307" t="s">
        <v>545</v>
      </c>
      <c r="J4" s="74" t="s">
        <v>521</v>
      </c>
      <c r="K4" s="152"/>
      <c r="L4" s="152"/>
      <c r="M4" s="152"/>
      <c r="N4" s="152"/>
      <c r="O4" s="152"/>
      <c r="P4" s="175"/>
      <c r="Q4" s="175"/>
      <c r="R4" s="175"/>
      <c r="S4" s="175"/>
      <c r="T4" s="175"/>
      <c r="U4" s="175"/>
      <c r="V4" s="175"/>
      <c r="W4" s="152"/>
      <c r="X4" s="152"/>
      <c r="Y4" s="152"/>
      <c r="Z4" s="73"/>
    </row>
    <row r="5" spans="1:26" x14ac:dyDescent="0.2">
      <c r="I5" s="109"/>
      <c r="J5" s="250" t="s">
        <v>522</v>
      </c>
      <c r="K5" s="152"/>
      <c r="L5" s="152"/>
      <c r="M5" s="152"/>
      <c r="N5" s="152"/>
      <c r="O5" s="152"/>
      <c r="P5" s="152"/>
      <c r="Q5" s="152"/>
      <c r="R5" s="152"/>
      <c r="S5" s="152"/>
      <c r="T5" s="152"/>
      <c r="U5" s="152"/>
      <c r="V5" s="152"/>
      <c r="W5" s="152"/>
      <c r="X5" s="152"/>
      <c r="Y5" s="152"/>
      <c r="Z5" s="73"/>
    </row>
    <row r="6" spans="1:26" x14ac:dyDescent="0.2">
      <c r="I6" s="109"/>
      <c r="J6" s="250" t="s">
        <v>523</v>
      </c>
      <c r="K6" s="152"/>
      <c r="L6" s="152"/>
      <c r="M6" s="152"/>
      <c r="N6" s="152"/>
      <c r="O6" s="152"/>
      <c r="P6" s="152"/>
      <c r="Q6" s="152"/>
      <c r="R6" s="152"/>
      <c r="S6" s="152"/>
      <c r="T6" s="152"/>
      <c r="U6" s="152"/>
      <c r="V6" s="152"/>
      <c r="W6" s="152"/>
      <c r="X6" s="152"/>
      <c r="Y6" s="152"/>
      <c r="Z6" s="73"/>
    </row>
    <row r="7" spans="1:26" x14ac:dyDescent="0.2">
      <c r="I7" s="109"/>
      <c r="J7" s="250" t="s">
        <v>524</v>
      </c>
      <c r="K7" s="152"/>
      <c r="L7" s="152"/>
      <c r="M7" s="152"/>
      <c r="N7" s="152"/>
      <c r="O7" s="152"/>
      <c r="P7" s="152"/>
      <c r="Q7" s="152"/>
      <c r="R7" s="152"/>
      <c r="S7" s="152"/>
      <c r="T7" s="152"/>
      <c r="U7" s="152"/>
      <c r="V7" s="152"/>
      <c r="W7" s="152"/>
      <c r="X7" s="152"/>
      <c r="Y7" s="152"/>
      <c r="Z7" s="73"/>
    </row>
    <row r="8" spans="1:26" x14ac:dyDescent="0.2">
      <c r="I8" s="109"/>
      <c r="J8" s="250" t="s">
        <v>525</v>
      </c>
      <c r="K8" s="152"/>
      <c r="L8" s="152"/>
      <c r="M8" s="152"/>
      <c r="N8" s="152"/>
      <c r="O8" s="152"/>
      <c r="P8" s="152"/>
      <c r="Q8" s="152"/>
      <c r="R8" s="152"/>
      <c r="S8" s="152"/>
      <c r="T8" s="152"/>
      <c r="U8" s="152"/>
      <c r="V8" s="152"/>
      <c r="W8" s="152"/>
      <c r="X8" s="152"/>
      <c r="Y8" s="152"/>
      <c r="Z8" s="73"/>
    </row>
    <row r="9" spans="1:26" ht="7.5" customHeight="1" x14ac:dyDescent="0.2">
      <c r="I9" s="109"/>
      <c r="J9" s="250"/>
      <c r="K9" s="152"/>
      <c r="L9" s="152"/>
      <c r="M9" s="152"/>
      <c r="N9" s="152"/>
      <c r="O9" s="152"/>
      <c r="P9" s="152"/>
      <c r="Q9" s="152"/>
      <c r="R9" s="152"/>
      <c r="S9" s="152"/>
      <c r="T9" s="152"/>
      <c r="U9" s="152"/>
      <c r="V9" s="152"/>
      <c r="W9" s="152"/>
      <c r="X9" s="152"/>
      <c r="Y9" s="152"/>
      <c r="Z9" s="73"/>
    </row>
    <row r="10" spans="1:26" ht="41.25" customHeight="1" x14ac:dyDescent="0.2">
      <c r="I10" s="72"/>
      <c r="J10" s="72"/>
      <c r="K10" s="73"/>
      <c r="L10" s="73"/>
      <c r="M10" s="73"/>
      <c r="N10" s="73"/>
      <c r="O10" s="73"/>
      <c r="P10" s="73"/>
      <c r="Q10" s="73"/>
      <c r="R10" s="73"/>
      <c r="S10" s="73"/>
      <c r="T10" s="257"/>
      <c r="U10" s="136" t="s">
        <v>27</v>
      </c>
      <c r="V10" s="205"/>
      <c r="W10" s="259"/>
      <c r="X10" s="136" t="s">
        <v>28</v>
      </c>
      <c r="Y10" s="205"/>
      <c r="Z10" s="73"/>
    </row>
    <row r="11" spans="1:26" x14ac:dyDescent="0.2">
      <c r="I11" s="72"/>
      <c r="J11" s="72"/>
      <c r="K11" s="105"/>
      <c r="L11" s="73"/>
      <c r="M11" s="73"/>
      <c r="N11" s="73"/>
      <c r="O11" s="73"/>
      <c r="P11" s="73"/>
      <c r="Q11" s="73"/>
      <c r="R11" s="73"/>
      <c r="S11" s="73"/>
      <c r="T11" s="257"/>
      <c r="U11" s="248" t="s">
        <v>526</v>
      </c>
      <c r="V11" s="249"/>
      <c r="W11" s="351"/>
      <c r="X11" s="248"/>
      <c r="Y11" s="205"/>
      <c r="Z11" s="73"/>
    </row>
    <row r="12" spans="1:26" x14ac:dyDescent="0.2">
      <c r="I12" s="77"/>
      <c r="J12" s="77"/>
      <c r="K12" s="117" t="s">
        <v>527</v>
      </c>
      <c r="L12" s="100"/>
      <c r="M12" s="100"/>
      <c r="N12" s="100"/>
      <c r="O12" s="100"/>
      <c r="P12" s="100"/>
      <c r="Q12" s="100"/>
      <c r="R12" s="100"/>
      <c r="S12" s="255"/>
      <c r="T12" s="117"/>
      <c r="U12" s="100"/>
      <c r="V12" s="352"/>
      <c r="W12" s="117"/>
      <c r="X12" s="100"/>
      <c r="Y12" s="352"/>
      <c r="Z12" s="106"/>
    </row>
    <row r="13" spans="1:26" x14ac:dyDescent="0.2">
      <c r="A13" s="416" t="s">
        <v>620</v>
      </c>
      <c r="B13" s="416" t="s">
        <v>621</v>
      </c>
      <c r="C13" s="416"/>
      <c r="I13" s="77"/>
      <c r="J13" s="77"/>
      <c r="K13" s="122" t="s">
        <v>528</v>
      </c>
      <c r="L13" s="106"/>
      <c r="M13" s="106"/>
      <c r="N13" s="106"/>
      <c r="O13" s="106"/>
      <c r="P13" s="106"/>
      <c r="Q13" s="106"/>
      <c r="R13" s="106"/>
      <c r="S13" s="128"/>
      <c r="T13" s="122"/>
      <c r="U13" s="353"/>
      <c r="V13" s="263"/>
      <c r="W13" s="122"/>
      <c r="X13" s="353"/>
      <c r="Y13" s="263"/>
      <c r="Z13" s="106"/>
    </row>
    <row r="14" spans="1:26" x14ac:dyDescent="0.2">
      <c r="A14" s="416" t="s">
        <v>622</v>
      </c>
      <c r="B14" s="416" t="s">
        <v>623</v>
      </c>
      <c r="C14" s="416"/>
      <c r="I14" s="77"/>
      <c r="J14" s="77"/>
      <c r="K14" s="122" t="s">
        <v>529</v>
      </c>
      <c r="L14" s="106"/>
      <c r="M14" s="106"/>
      <c r="N14" s="106"/>
      <c r="O14" s="106"/>
      <c r="P14" s="106"/>
      <c r="Q14" s="106"/>
      <c r="R14" s="106"/>
      <c r="S14" s="128"/>
      <c r="T14" s="122"/>
      <c r="U14" s="354"/>
      <c r="V14" s="263"/>
      <c r="W14" s="122"/>
      <c r="X14" s="354"/>
      <c r="Y14" s="263"/>
      <c r="Z14" s="106"/>
    </row>
    <row r="15" spans="1:26" x14ac:dyDescent="0.2">
      <c r="A15" s="416" t="s">
        <v>624</v>
      </c>
      <c r="B15" s="416" t="s">
        <v>625</v>
      </c>
      <c r="C15" s="416"/>
      <c r="I15" s="77"/>
      <c r="J15" s="77"/>
      <c r="K15" s="122" t="s">
        <v>530</v>
      </c>
      <c r="L15" s="106"/>
      <c r="M15" s="106"/>
      <c r="N15" s="106"/>
      <c r="O15" s="106"/>
      <c r="P15" s="106"/>
      <c r="Q15" s="106"/>
      <c r="R15" s="106"/>
      <c r="S15" s="128"/>
      <c r="T15" s="122"/>
      <c r="U15" s="354"/>
      <c r="V15" s="263"/>
      <c r="W15" s="122"/>
      <c r="X15" s="354"/>
      <c r="Y15" s="263"/>
      <c r="Z15" s="106"/>
    </row>
    <row r="16" spans="1:26" x14ac:dyDescent="0.2">
      <c r="A16" s="416" t="s">
        <v>626</v>
      </c>
      <c r="B16" s="416" t="s">
        <v>627</v>
      </c>
      <c r="C16" s="416"/>
      <c r="I16" s="77"/>
      <c r="J16" s="77"/>
      <c r="K16" s="260" t="s">
        <v>531</v>
      </c>
      <c r="L16" s="96"/>
      <c r="M16" s="96"/>
      <c r="N16" s="96"/>
      <c r="O16" s="96"/>
      <c r="P16" s="96"/>
      <c r="Q16" s="96"/>
      <c r="R16" s="96"/>
      <c r="S16" s="84"/>
      <c r="T16" s="260"/>
      <c r="U16" s="354"/>
      <c r="V16" s="228"/>
      <c r="W16" s="260"/>
      <c r="X16" s="354"/>
      <c r="Y16" s="228"/>
      <c r="Z16" s="106"/>
    </row>
    <row r="17" spans="1:26" ht="17.25" customHeight="1" x14ac:dyDescent="0.2">
      <c r="A17" s="416" t="s">
        <v>628</v>
      </c>
      <c r="B17" s="416" t="s">
        <v>629</v>
      </c>
      <c r="C17" s="416"/>
      <c r="I17" s="77"/>
      <c r="J17" s="77"/>
      <c r="K17" s="78" t="s">
        <v>532</v>
      </c>
      <c r="L17" s="79"/>
      <c r="M17" s="79"/>
      <c r="N17" s="79"/>
      <c r="O17" s="79"/>
      <c r="P17" s="79"/>
      <c r="Q17" s="79"/>
      <c r="R17" s="79"/>
      <c r="S17" s="210"/>
      <c r="T17" s="78"/>
      <c r="U17" s="354"/>
      <c r="V17" s="142"/>
      <c r="W17" s="78"/>
      <c r="X17" s="354"/>
      <c r="Y17" s="142"/>
      <c r="Z17" s="106"/>
    </row>
    <row r="18" spans="1:26" ht="17.25" customHeight="1" x14ac:dyDescent="0.2">
      <c r="A18" s="416" t="s">
        <v>630</v>
      </c>
      <c r="B18" s="416" t="s">
        <v>631</v>
      </c>
      <c r="C18" s="416"/>
      <c r="I18" s="77"/>
      <c r="J18" s="77"/>
      <c r="K18" s="78" t="s">
        <v>533</v>
      </c>
      <c r="L18" s="79"/>
      <c r="M18" s="79"/>
      <c r="N18" s="79"/>
      <c r="O18" s="79"/>
      <c r="P18" s="79"/>
      <c r="Q18" s="79"/>
      <c r="R18" s="79"/>
      <c r="S18" s="210"/>
      <c r="T18" s="78"/>
      <c r="U18" s="354"/>
      <c r="V18" s="142"/>
      <c r="W18" s="78"/>
      <c r="X18" s="354"/>
      <c r="Y18" s="142"/>
      <c r="Z18" s="106"/>
    </row>
    <row r="19" spans="1:26" ht="17.25" customHeight="1" x14ac:dyDescent="0.2">
      <c r="A19" s="416" t="s">
        <v>632</v>
      </c>
      <c r="B19" s="416" t="s">
        <v>633</v>
      </c>
      <c r="C19" s="416"/>
      <c r="I19" s="77"/>
      <c r="J19" s="77"/>
      <c r="K19" s="78" t="s">
        <v>534</v>
      </c>
      <c r="L19" s="79"/>
      <c r="M19" s="79"/>
      <c r="N19" s="79"/>
      <c r="O19" s="79"/>
      <c r="P19" s="79"/>
      <c r="Q19" s="79"/>
      <c r="R19" s="79"/>
      <c r="S19" s="210"/>
      <c r="T19" s="78"/>
      <c r="U19" s="354"/>
      <c r="V19" s="142"/>
      <c r="W19" s="78"/>
      <c r="X19" s="354"/>
      <c r="Y19" s="142"/>
      <c r="Z19" s="106"/>
    </row>
    <row r="20" spans="1:26" ht="17.25" customHeight="1" x14ac:dyDescent="0.2">
      <c r="A20" s="416" t="s">
        <v>634</v>
      </c>
      <c r="B20" s="416" t="s">
        <v>635</v>
      </c>
      <c r="C20" s="416"/>
      <c r="I20" s="77"/>
      <c r="J20" s="77"/>
      <c r="K20" s="78" t="s">
        <v>535</v>
      </c>
      <c r="L20" s="79"/>
      <c r="M20" s="79"/>
      <c r="N20" s="79"/>
      <c r="O20" s="79"/>
      <c r="P20" s="79"/>
      <c r="Q20" s="79"/>
      <c r="R20" s="79"/>
      <c r="S20" s="210"/>
      <c r="T20" s="78"/>
      <c r="U20" s="354"/>
      <c r="V20" s="141"/>
      <c r="W20" s="78"/>
      <c r="X20" s="354"/>
      <c r="Y20" s="141"/>
      <c r="Z20" s="106"/>
    </row>
    <row r="21" spans="1:26" x14ac:dyDescent="0.2">
      <c r="A21" s="416"/>
      <c r="B21" s="416"/>
      <c r="C21" s="416"/>
      <c r="I21" s="77"/>
      <c r="J21" s="77"/>
      <c r="K21" s="117" t="s">
        <v>536</v>
      </c>
      <c r="L21" s="100"/>
      <c r="M21" s="100"/>
      <c r="N21" s="100"/>
      <c r="O21" s="100"/>
      <c r="P21" s="100"/>
      <c r="Q21" s="100"/>
      <c r="R21" s="100"/>
      <c r="S21" s="255"/>
      <c r="T21" s="117"/>
      <c r="U21" s="100"/>
      <c r="V21" s="352"/>
      <c r="W21" s="117"/>
      <c r="X21" s="100"/>
      <c r="Y21" s="352"/>
      <c r="Z21" s="106"/>
    </row>
    <row r="22" spans="1:26" x14ac:dyDescent="0.2">
      <c r="A22" s="416" t="s">
        <v>636</v>
      </c>
      <c r="B22" s="416" t="s">
        <v>637</v>
      </c>
      <c r="C22" s="416"/>
      <c r="I22" s="77"/>
      <c r="J22" s="77"/>
      <c r="K22" s="122" t="s">
        <v>537</v>
      </c>
      <c r="L22" s="106"/>
      <c r="M22" s="106"/>
      <c r="N22" s="106"/>
      <c r="O22" s="106"/>
      <c r="P22" s="106"/>
      <c r="Q22" s="106"/>
      <c r="R22" s="106"/>
      <c r="S22" s="128"/>
      <c r="T22" s="122"/>
      <c r="U22" s="353"/>
      <c r="V22" s="263"/>
      <c r="W22" s="122"/>
      <c r="X22" s="353"/>
      <c r="Y22" s="263"/>
      <c r="Z22" s="106"/>
    </row>
    <row r="23" spans="1:26" x14ac:dyDescent="0.2">
      <c r="A23" s="416" t="s">
        <v>638</v>
      </c>
      <c r="B23" s="416" t="s">
        <v>639</v>
      </c>
      <c r="C23" s="416"/>
      <c r="I23" s="77"/>
      <c r="J23" s="77"/>
      <c r="K23" s="122" t="s">
        <v>538</v>
      </c>
      <c r="L23" s="106"/>
      <c r="M23" s="106"/>
      <c r="N23" s="106"/>
      <c r="O23" s="106"/>
      <c r="P23" s="106"/>
      <c r="Q23" s="106"/>
      <c r="R23" s="106"/>
      <c r="S23" s="128"/>
      <c r="T23" s="122"/>
      <c r="U23" s="354"/>
      <c r="V23" s="263"/>
      <c r="W23" s="122"/>
      <c r="X23" s="354"/>
      <c r="Y23" s="263"/>
      <c r="Z23" s="106"/>
    </row>
    <row r="24" spans="1:26" x14ac:dyDescent="0.2">
      <c r="A24" s="416" t="s">
        <v>640</v>
      </c>
      <c r="B24" s="416" t="s">
        <v>641</v>
      </c>
      <c r="C24" s="416"/>
      <c r="I24" s="77"/>
      <c r="J24" s="77"/>
      <c r="K24" s="122" t="s">
        <v>539</v>
      </c>
      <c r="L24" s="106"/>
      <c r="M24" s="106"/>
      <c r="N24" s="106"/>
      <c r="O24" s="106"/>
      <c r="P24" s="106"/>
      <c r="Q24" s="106"/>
      <c r="R24" s="106"/>
      <c r="S24" s="128"/>
      <c r="T24" s="122"/>
      <c r="U24" s="354"/>
      <c r="V24" s="263"/>
      <c r="W24" s="122"/>
      <c r="X24" s="354"/>
      <c r="Y24" s="263"/>
      <c r="Z24" s="106"/>
    </row>
    <row r="25" spans="1:26" x14ac:dyDescent="0.2">
      <c r="A25" s="416" t="s">
        <v>642</v>
      </c>
      <c r="B25" s="416" t="s">
        <v>643</v>
      </c>
      <c r="C25" s="416"/>
      <c r="I25" s="77"/>
      <c r="J25" s="77"/>
      <c r="K25" s="122" t="s">
        <v>540</v>
      </c>
      <c r="L25" s="106"/>
      <c r="M25" s="106"/>
      <c r="N25" s="106"/>
      <c r="O25" s="106"/>
      <c r="P25" s="106"/>
      <c r="Q25" s="106"/>
      <c r="R25" s="106"/>
      <c r="S25" s="128"/>
      <c r="T25" s="122"/>
      <c r="U25" s="354"/>
      <c r="V25" s="263"/>
      <c r="W25" s="122"/>
      <c r="X25" s="354"/>
      <c r="Y25" s="263"/>
      <c r="Z25" s="106"/>
    </row>
    <row r="26" spans="1:26" x14ac:dyDescent="0.2">
      <c r="A26" s="416" t="s">
        <v>644</v>
      </c>
      <c r="B26" s="416" t="s">
        <v>645</v>
      </c>
      <c r="C26" s="416"/>
      <c r="I26" s="77"/>
      <c r="J26" s="77"/>
      <c r="K26" s="260" t="s">
        <v>541</v>
      </c>
      <c r="L26" s="96"/>
      <c r="M26" s="96"/>
      <c r="N26" s="96"/>
      <c r="O26" s="96"/>
      <c r="P26" s="96"/>
      <c r="Q26" s="96"/>
      <c r="R26" s="96"/>
      <c r="S26" s="84"/>
      <c r="T26" s="260"/>
      <c r="U26" s="354"/>
      <c r="V26" s="228"/>
      <c r="W26" s="260"/>
      <c r="X26" s="354"/>
      <c r="Y26" s="228"/>
      <c r="Z26" s="106"/>
    </row>
    <row r="27" spans="1:26" ht="17.25" customHeight="1" x14ac:dyDescent="0.2">
      <c r="A27" s="416" t="s">
        <v>646</v>
      </c>
      <c r="B27" s="416" t="s">
        <v>647</v>
      </c>
      <c r="C27" s="416"/>
      <c r="I27" s="77"/>
      <c r="J27" s="77"/>
      <c r="K27" s="78" t="s">
        <v>542</v>
      </c>
      <c r="L27" s="79"/>
      <c r="M27" s="79"/>
      <c r="N27" s="79"/>
      <c r="O27" s="79"/>
      <c r="P27" s="79"/>
      <c r="Q27" s="79"/>
      <c r="R27" s="79"/>
      <c r="S27" s="210"/>
      <c r="T27" s="78"/>
      <c r="U27" s="354"/>
      <c r="V27" s="142"/>
      <c r="W27" s="78"/>
      <c r="X27" s="354"/>
      <c r="Y27" s="142"/>
      <c r="Z27" s="106"/>
    </row>
    <row r="28" spans="1:26" ht="17.25" customHeight="1" x14ac:dyDescent="0.2">
      <c r="A28" s="416" t="s">
        <v>648</v>
      </c>
      <c r="B28" s="416" t="s">
        <v>649</v>
      </c>
      <c r="C28" s="416"/>
      <c r="I28" s="77"/>
      <c r="J28" s="77"/>
      <c r="K28" s="78" t="s">
        <v>543</v>
      </c>
      <c r="L28" s="79"/>
      <c r="M28" s="79"/>
      <c r="N28" s="79"/>
      <c r="O28" s="79"/>
      <c r="P28" s="79"/>
      <c r="Q28" s="79"/>
      <c r="R28" s="79"/>
      <c r="S28" s="210"/>
      <c r="T28" s="78"/>
      <c r="U28" s="354"/>
      <c r="V28" s="142"/>
      <c r="W28" s="78"/>
      <c r="X28" s="354"/>
      <c r="Y28" s="142"/>
      <c r="Z28" s="106"/>
    </row>
    <row r="29" spans="1:26" ht="17.25" customHeight="1" x14ac:dyDescent="0.2">
      <c r="A29" s="416" t="s">
        <v>650</v>
      </c>
      <c r="B29" s="416" t="s">
        <v>651</v>
      </c>
      <c r="C29" s="416"/>
      <c r="I29" s="77"/>
      <c r="J29" s="77"/>
      <c r="K29" s="78" t="s">
        <v>544</v>
      </c>
      <c r="L29" s="79"/>
      <c r="M29" s="79"/>
      <c r="N29" s="79"/>
      <c r="O29" s="79"/>
      <c r="P29" s="79"/>
      <c r="Q29" s="79"/>
      <c r="R29" s="79"/>
      <c r="S29" s="210"/>
      <c r="T29" s="78"/>
      <c r="U29" s="354"/>
      <c r="V29" s="142"/>
      <c r="W29" s="78"/>
      <c r="X29" s="354"/>
      <c r="Y29" s="142"/>
      <c r="Z29" s="106"/>
    </row>
    <row r="30" spans="1:26" ht="17.25" customHeight="1" x14ac:dyDescent="0.2">
      <c r="A30" s="416" t="s">
        <v>652</v>
      </c>
      <c r="B30" s="416" t="s">
        <v>653</v>
      </c>
      <c r="C30" s="416"/>
      <c r="I30" s="77"/>
      <c r="J30" s="77"/>
      <c r="K30" s="78" t="s">
        <v>566</v>
      </c>
      <c r="L30" s="79"/>
      <c r="M30" s="79"/>
      <c r="N30" s="79"/>
      <c r="O30" s="79"/>
      <c r="P30" s="79"/>
      <c r="Q30" s="79"/>
      <c r="R30" s="79"/>
      <c r="S30" s="210"/>
      <c r="T30" s="78"/>
      <c r="U30" s="354"/>
      <c r="V30" s="142"/>
      <c r="W30" s="78"/>
      <c r="X30" s="354"/>
      <c r="Y30" s="142"/>
      <c r="Z30" s="106"/>
    </row>
    <row r="31" spans="1:26" ht="17.25" customHeight="1" x14ac:dyDescent="0.2">
      <c r="A31" s="416" t="s">
        <v>654</v>
      </c>
      <c r="B31" s="416" t="s">
        <v>655</v>
      </c>
      <c r="C31" s="416"/>
      <c r="I31" s="77"/>
      <c r="J31" s="77"/>
      <c r="K31" s="78" t="s">
        <v>567</v>
      </c>
      <c r="L31" s="79"/>
      <c r="M31" s="79"/>
      <c r="N31" s="79"/>
      <c r="O31" s="79"/>
      <c r="P31" s="79"/>
      <c r="Q31" s="79"/>
      <c r="R31" s="79"/>
      <c r="S31" s="210"/>
      <c r="T31" s="78"/>
      <c r="U31" s="354"/>
      <c r="V31" s="142"/>
      <c r="W31" s="78"/>
      <c r="X31" s="354"/>
      <c r="Y31" s="142"/>
      <c r="Z31" s="106"/>
    </row>
    <row r="32" spans="1:26" ht="17.25" customHeight="1" x14ac:dyDescent="0.2">
      <c r="A32" s="416" t="s">
        <v>656</v>
      </c>
      <c r="B32" s="416" t="s">
        <v>657</v>
      </c>
      <c r="C32" s="416"/>
      <c r="I32" s="77"/>
      <c r="J32" s="77"/>
      <c r="K32" s="78" t="s">
        <v>563</v>
      </c>
      <c r="L32" s="79"/>
      <c r="M32" s="79"/>
      <c r="N32" s="79"/>
      <c r="O32" s="79"/>
      <c r="P32" s="79"/>
      <c r="Q32" s="79"/>
      <c r="R32" s="79"/>
      <c r="S32" s="210"/>
      <c r="T32" s="78"/>
      <c r="U32" s="354"/>
      <c r="V32" s="142"/>
      <c r="W32" s="78"/>
      <c r="X32" s="354"/>
      <c r="Y32" s="142"/>
      <c r="Z32" s="106"/>
    </row>
    <row r="33" spans="1:32" ht="17.25" customHeight="1" x14ac:dyDescent="0.2">
      <c r="A33" s="416" t="s">
        <v>658</v>
      </c>
      <c r="B33" s="416" t="s">
        <v>659</v>
      </c>
      <c r="C33" s="416"/>
      <c r="I33" s="77"/>
      <c r="J33" s="77"/>
      <c r="K33" s="78" t="s">
        <v>568</v>
      </c>
      <c r="L33" s="79"/>
      <c r="M33" s="79"/>
      <c r="N33" s="79"/>
      <c r="O33" s="79"/>
      <c r="P33" s="79"/>
      <c r="Q33" s="79"/>
      <c r="R33" s="79"/>
      <c r="S33" s="210"/>
      <c r="T33" s="78"/>
      <c r="U33" s="354"/>
      <c r="V33" s="142"/>
      <c r="W33" s="78"/>
      <c r="X33" s="354"/>
      <c r="Y33" s="142"/>
      <c r="Z33" s="106"/>
    </row>
    <row r="34" spans="1:32" ht="17.25" customHeight="1" x14ac:dyDescent="0.2">
      <c r="A34" s="416" t="s">
        <v>660</v>
      </c>
      <c r="B34" s="415" t="s">
        <v>661</v>
      </c>
      <c r="C34" s="416"/>
      <c r="I34" s="77"/>
      <c r="J34" s="77"/>
      <c r="K34" s="78" t="s">
        <v>561</v>
      </c>
      <c r="L34" s="79"/>
      <c r="M34" s="79"/>
      <c r="N34" s="79"/>
      <c r="O34" s="79"/>
      <c r="P34" s="79"/>
      <c r="Q34" s="79"/>
      <c r="R34" s="79"/>
      <c r="S34" s="210"/>
      <c r="T34" s="78"/>
      <c r="U34" s="354"/>
      <c r="V34" s="142"/>
      <c r="W34" s="78"/>
      <c r="X34" s="354"/>
      <c r="Y34" s="142"/>
      <c r="Z34" s="106"/>
    </row>
    <row r="35" spans="1:32" ht="17.25" customHeight="1" x14ac:dyDescent="0.2">
      <c r="A35" s="416" t="s">
        <v>662</v>
      </c>
      <c r="B35" s="416" t="s">
        <v>663</v>
      </c>
      <c r="C35" s="416"/>
      <c r="I35" s="77"/>
      <c r="J35" s="77"/>
      <c r="K35" s="78" t="s">
        <v>564</v>
      </c>
      <c r="L35" s="79"/>
      <c r="M35" s="79"/>
      <c r="N35" s="79"/>
      <c r="O35" s="79"/>
      <c r="P35" s="79"/>
      <c r="Q35" s="79"/>
      <c r="R35" s="79"/>
      <c r="S35" s="210"/>
      <c r="T35" s="78"/>
      <c r="U35" s="354"/>
      <c r="V35" s="142"/>
      <c r="W35" s="78"/>
      <c r="X35" s="354"/>
      <c r="Y35" s="142"/>
      <c r="Z35" s="106"/>
    </row>
    <row r="36" spans="1:32" ht="17.25" customHeight="1" x14ac:dyDescent="0.2">
      <c r="A36" s="415" t="s">
        <v>664</v>
      </c>
      <c r="B36" s="415" t="s">
        <v>665</v>
      </c>
      <c r="C36" s="415" t="s">
        <v>666</v>
      </c>
      <c r="I36" s="77"/>
      <c r="J36" s="77"/>
      <c r="K36" s="61" t="s">
        <v>562</v>
      </c>
      <c r="L36" s="458"/>
      <c r="M36" s="458"/>
      <c r="N36" s="458"/>
      <c r="O36" s="459"/>
      <c r="P36" s="459"/>
      <c r="Q36" s="459"/>
      <c r="R36" s="459"/>
      <c r="S36" s="355"/>
      <c r="T36" s="61"/>
      <c r="U36" s="354"/>
      <c r="V36" s="142"/>
      <c r="W36" s="78"/>
      <c r="X36" s="354"/>
      <c r="Y36" s="142"/>
      <c r="Z36" s="106"/>
    </row>
    <row r="37" spans="1:32" ht="17.25" customHeight="1" x14ac:dyDescent="0.2">
      <c r="A37" s="415" t="s">
        <v>667</v>
      </c>
      <c r="B37" s="415" t="s">
        <v>668</v>
      </c>
      <c r="C37" s="416"/>
      <c r="I37" s="77"/>
      <c r="J37" s="77"/>
      <c r="K37" s="118" t="s">
        <v>168</v>
      </c>
      <c r="L37" s="79"/>
      <c r="M37" s="79"/>
      <c r="N37" s="79"/>
      <c r="O37" s="79"/>
      <c r="P37" s="79"/>
      <c r="Q37" s="79"/>
      <c r="R37" s="79"/>
      <c r="S37" s="210"/>
      <c r="T37" s="78"/>
      <c r="U37" s="356" t="str">
        <f>IF(ISERROR(AVERAGE(U12:U36)),"",SUM(U12:U36))</f>
        <v/>
      </c>
      <c r="V37" s="210"/>
      <c r="W37" s="78"/>
      <c r="X37" s="356" t="str">
        <f>IF(ISERROR(AVERAGE(X12:X36)),"",SUM(X12:X36))</f>
        <v/>
      </c>
      <c r="Y37" s="210"/>
      <c r="Z37" s="106"/>
    </row>
    <row r="38" spans="1:32" ht="17.25" customHeight="1" x14ac:dyDescent="0.2">
      <c r="A38" s="416"/>
      <c r="B38" s="416"/>
      <c r="C38" s="416"/>
      <c r="I38" s="77"/>
      <c r="J38" s="77"/>
      <c r="K38" s="105"/>
      <c r="L38" s="357" t="s">
        <v>214</v>
      </c>
      <c r="M38" s="85"/>
      <c r="N38" s="85"/>
      <c r="O38" s="85"/>
      <c r="P38" s="85"/>
      <c r="Q38" s="85"/>
      <c r="R38" s="85"/>
      <c r="S38" s="358"/>
      <c r="T38" s="256"/>
      <c r="U38" s="359" t="str">
        <f>IF(AND(ISNUMBER(U37),ISNUMBER(X37)),IF(X37&lt;&gt;0,((U37-X37)/X37)*100,""),"")</f>
        <v/>
      </c>
      <c r="V38" s="358"/>
      <c r="W38" s="106"/>
      <c r="X38" s="360"/>
      <c r="Y38" s="106"/>
      <c r="Z38" s="106"/>
    </row>
    <row r="39" spans="1:32" ht="11.25" customHeight="1" x14ac:dyDescent="0.2">
      <c r="A39" s="416"/>
      <c r="B39" s="416"/>
      <c r="C39" s="416"/>
      <c r="I39" s="77"/>
      <c r="J39" s="77"/>
      <c r="K39" s="105"/>
      <c r="L39" s="361"/>
      <c r="M39" s="362"/>
      <c r="N39" s="362"/>
      <c r="O39" s="362"/>
      <c r="P39" s="362"/>
      <c r="Q39" s="362"/>
      <c r="R39" s="362"/>
      <c r="S39" s="362"/>
      <c r="T39" s="362"/>
      <c r="U39" s="363"/>
      <c r="V39" s="362"/>
      <c r="W39" s="106"/>
      <c r="X39" s="360"/>
      <c r="Y39" s="106"/>
      <c r="Z39" s="106"/>
    </row>
    <row r="40" spans="1:32" s="152" customFormat="1" ht="12.75" customHeight="1" x14ac:dyDescent="0.2">
      <c r="A40" s="417"/>
      <c r="B40" s="417"/>
      <c r="C40" s="417"/>
      <c r="D40" s="33"/>
      <c r="E40" s="33"/>
      <c r="F40" s="33"/>
      <c r="G40" s="33"/>
      <c r="H40"/>
      <c r="I40" s="77"/>
      <c r="J40" s="146" t="s">
        <v>685</v>
      </c>
      <c r="K40" s="219"/>
      <c r="L40" s="219"/>
      <c r="M40" s="219"/>
      <c r="N40" s="219"/>
      <c r="O40" s="219"/>
      <c r="P40" s="219"/>
      <c r="Q40" s="219"/>
      <c r="R40" s="219"/>
      <c r="S40" s="219"/>
      <c r="T40" s="219"/>
      <c r="U40" s="219"/>
      <c r="V40" s="219"/>
      <c r="W40" s="219"/>
      <c r="X40" s="219"/>
      <c r="Y40" s="219"/>
      <c r="Z40" s="219"/>
      <c r="AA40" s="131"/>
      <c r="AB40" s="131"/>
    </row>
    <row r="41" spans="1:32" s="152" customFormat="1" x14ac:dyDescent="0.2">
      <c r="A41" s="417"/>
      <c r="B41" s="417"/>
      <c r="C41" s="417"/>
      <c r="D41" s="33"/>
      <c r="E41" s="33"/>
      <c r="F41" s="33"/>
      <c r="G41" s="33"/>
      <c r="H41"/>
      <c r="I41" s="77"/>
      <c r="J41" s="73" t="s">
        <v>24</v>
      </c>
      <c r="K41" s="73"/>
      <c r="L41" s="73"/>
      <c r="M41" s="73"/>
      <c r="N41" s="73"/>
      <c r="O41" s="73"/>
      <c r="P41" s="73"/>
      <c r="Q41" s="73"/>
      <c r="R41" s="73"/>
      <c r="S41" s="73"/>
      <c r="T41" s="73"/>
      <c r="U41" s="73"/>
      <c r="V41" s="73"/>
      <c r="W41" s="73"/>
      <c r="X41" s="73"/>
      <c r="Y41" s="73"/>
      <c r="Z41" s="73"/>
      <c r="AA41" s="73"/>
      <c r="AB41" s="73"/>
    </row>
    <row r="42" spans="1:32" s="152" customFormat="1" ht="7.5" customHeight="1" thickBot="1" x14ac:dyDescent="0.25">
      <c r="A42" s="417"/>
      <c r="B42" s="417"/>
      <c r="C42" s="417"/>
      <c r="D42" s="33"/>
      <c r="E42" s="33"/>
      <c r="F42" s="33"/>
      <c r="G42" s="33"/>
      <c r="H42"/>
      <c r="I42" s="77"/>
      <c r="J42" s="73"/>
      <c r="K42" s="73"/>
      <c r="L42" s="73"/>
      <c r="M42" s="73"/>
      <c r="N42" s="73"/>
      <c r="O42" s="73"/>
      <c r="P42" s="73"/>
      <c r="Q42" s="73"/>
      <c r="R42" s="73"/>
      <c r="S42" s="73"/>
      <c r="T42" s="73"/>
      <c r="U42" s="73"/>
      <c r="V42" s="73"/>
      <c r="W42" s="73"/>
      <c r="X42" s="73"/>
      <c r="Y42" s="73"/>
      <c r="Z42" s="73"/>
      <c r="AA42" s="73"/>
      <c r="AB42" s="73"/>
    </row>
    <row r="43" spans="1:32" s="152" customFormat="1" ht="12.75" customHeight="1" thickTop="1" thickBot="1" x14ac:dyDescent="0.25">
      <c r="A43" s="418" t="s">
        <v>718</v>
      </c>
      <c r="B43" s="417"/>
      <c r="C43" s="417"/>
      <c r="D43" s="33"/>
      <c r="E43" s="33"/>
      <c r="F43" s="33"/>
      <c r="G43" s="33"/>
      <c r="H43"/>
      <c r="I43" s="77"/>
      <c r="J43" s="181"/>
      <c r="K43" s="105" t="s">
        <v>686</v>
      </c>
      <c r="L43" s="73"/>
      <c r="M43" s="73"/>
      <c r="N43" s="73"/>
      <c r="O43" s="73"/>
      <c r="P43" s="73"/>
      <c r="Q43" s="73"/>
      <c r="R43" s="73"/>
      <c r="S43" s="73"/>
      <c r="T43" s="73"/>
      <c r="U43" s="73"/>
      <c r="V43" s="73"/>
      <c r="W43" s="73"/>
      <c r="X43" s="73"/>
      <c r="Y43" s="73"/>
      <c r="Z43" s="73"/>
      <c r="AA43" s="73"/>
      <c r="AB43" s="73"/>
    </row>
    <row r="44" spans="1:32" s="152" customFormat="1" ht="14.25" thickTop="1" thickBot="1" x14ac:dyDescent="0.25">
      <c r="A44" s="417"/>
      <c r="B44" s="417"/>
      <c r="C44" s="417"/>
      <c r="D44" s="33"/>
      <c r="E44" s="33"/>
      <c r="F44" s="33"/>
      <c r="G44" s="33"/>
      <c r="H44"/>
      <c r="I44" s="77"/>
      <c r="J44" s="52"/>
      <c r="K44" s="106"/>
      <c r="L44" s="73"/>
      <c r="M44" s="73"/>
      <c r="N44" s="73"/>
      <c r="O44" s="73"/>
      <c r="P44" s="73"/>
      <c r="Q44" s="73"/>
      <c r="R44" s="73"/>
      <c r="S44" s="73"/>
      <c r="T44" s="73"/>
      <c r="U44" s="73"/>
      <c r="V44" s="73"/>
      <c r="W44" s="73"/>
      <c r="X44" s="73"/>
      <c r="Y44" s="73"/>
      <c r="Z44" s="73"/>
      <c r="AA44" s="73"/>
      <c r="AB44" s="73"/>
    </row>
    <row r="45" spans="1:32" s="152" customFormat="1" ht="12.75" customHeight="1" thickTop="1" thickBot="1" x14ac:dyDescent="0.25">
      <c r="A45" s="418" t="s">
        <v>719</v>
      </c>
      <c r="B45" s="417"/>
      <c r="C45" s="417"/>
      <c r="D45" s="33"/>
      <c r="E45" s="33"/>
      <c r="F45" s="33"/>
      <c r="G45" s="33"/>
      <c r="H45"/>
      <c r="I45" s="77"/>
      <c r="J45" s="181"/>
      <c r="K45" s="105" t="s">
        <v>687</v>
      </c>
      <c r="L45" s="73"/>
      <c r="M45" s="73"/>
      <c r="N45" s="73"/>
      <c r="O45" s="73"/>
      <c r="P45" s="73"/>
      <c r="Q45" s="73"/>
      <c r="R45" s="73"/>
      <c r="S45" s="73"/>
      <c r="T45" s="73"/>
      <c r="U45" s="73"/>
      <c r="V45" s="73"/>
      <c r="W45" s="73"/>
      <c r="X45" s="73"/>
      <c r="Y45" s="73"/>
      <c r="Z45" s="73"/>
      <c r="AA45" s="73"/>
      <c r="AB45" s="73"/>
    </row>
    <row r="46" spans="1:32" s="152" customFormat="1" ht="13.5" thickTop="1" x14ac:dyDescent="0.2">
      <c r="A46" s="417"/>
      <c r="B46" s="417"/>
      <c r="C46" s="417"/>
      <c r="D46" s="33"/>
      <c r="E46" s="33"/>
      <c r="F46" s="33"/>
      <c r="G46" s="33"/>
      <c r="H46"/>
      <c r="I46" s="77"/>
      <c r="J46" s="73"/>
      <c r="K46" s="73"/>
      <c r="L46" s="73"/>
      <c r="M46" s="73"/>
      <c r="N46" s="73"/>
      <c r="O46" s="73"/>
      <c r="P46" s="73"/>
      <c r="Q46" s="73"/>
      <c r="R46" s="73"/>
      <c r="S46" s="73"/>
      <c r="T46" s="73"/>
      <c r="U46" s="73"/>
      <c r="V46" s="73"/>
      <c r="W46" s="73"/>
      <c r="X46" s="73"/>
      <c r="Y46" s="73"/>
      <c r="Z46" s="73"/>
      <c r="AA46" s="73"/>
      <c r="AB46" s="73"/>
    </row>
    <row r="47" spans="1:32" x14ac:dyDescent="0.2">
      <c r="A47" s="416"/>
      <c r="B47" s="416"/>
      <c r="C47" s="416"/>
      <c r="I47" s="72"/>
      <c r="J47" s="74" t="s">
        <v>601</v>
      </c>
      <c r="K47" s="73"/>
      <c r="L47" s="73"/>
      <c r="M47" s="73"/>
      <c r="N47" s="73"/>
      <c r="O47" s="73"/>
      <c r="P47" s="73"/>
      <c r="Q47" s="73"/>
      <c r="R47" s="73"/>
      <c r="S47" s="73"/>
      <c r="T47" s="73"/>
      <c r="U47" s="73"/>
      <c r="V47" s="73"/>
      <c r="W47" s="73"/>
      <c r="X47" s="73"/>
      <c r="Y47" s="73"/>
      <c r="Z47" s="73"/>
      <c r="AA47" s="73"/>
      <c r="AB47" s="73"/>
      <c r="AC47" s="73"/>
      <c r="AD47" s="86"/>
      <c r="AE47" s="86"/>
      <c r="AF47" s="86"/>
    </row>
    <row r="48" spans="1:32" x14ac:dyDescent="0.2">
      <c r="A48" s="416"/>
      <c r="B48" s="416"/>
      <c r="C48" s="416"/>
      <c r="I48" s="72"/>
      <c r="J48" s="74" t="s">
        <v>602</v>
      </c>
      <c r="K48" s="73"/>
      <c r="L48" s="73"/>
      <c r="M48" s="73"/>
      <c r="N48" s="73"/>
      <c r="O48" s="73"/>
      <c r="P48" s="73"/>
      <c r="Q48" s="73"/>
      <c r="R48" s="73"/>
      <c r="S48" s="73"/>
      <c r="T48" s="73"/>
      <c r="U48" s="73"/>
      <c r="V48" s="73"/>
      <c r="W48" s="73"/>
      <c r="X48" s="73"/>
      <c r="Y48" s="73"/>
      <c r="Z48" s="73"/>
      <c r="AA48" s="73"/>
      <c r="AB48" s="73"/>
      <c r="AC48" s="73"/>
      <c r="AD48" s="86"/>
      <c r="AE48" s="86"/>
      <c r="AF48" s="86"/>
    </row>
    <row r="49" spans="1:32" ht="38.25" customHeight="1" x14ac:dyDescent="0.2">
      <c r="A49" s="416"/>
      <c r="B49" s="416"/>
      <c r="C49" s="416"/>
      <c r="I49" s="77"/>
      <c r="J49" s="72"/>
      <c r="K49" s="73"/>
      <c r="L49" s="73"/>
      <c r="M49" s="73"/>
      <c r="N49" s="73"/>
      <c r="O49" s="73"/>
      <c r="P49" s="203"/>
      <c r="Q49" s="208" t="s">
        <v>27</v>
      </c>
      <c r="R49" s="204"/>
      <c r="S49" s="205"/>
      <c r="T49" s="206"/>
      <c r="U49" s="208" t="s">
        <v>28</v>
      </c>
      <c r="V49" s="205"/>
      <c r="W49" s="206"/>
      <c r="X49" s="208" t="s">
        <v>605</v>
      </c>
      <c r="Y49" s="205"/>
      <c r="Z49" s="73"/>
      <c r="AA49" s="73"/>
      <c r="AB49" s="73"/>
      <c r="AC49" s="73"/>
      <c r="AD49" s="86"/>
      <c r="AE49" s="86"/>
      <c r="AF49" s="86"/>
    </row>
    <row r="50" spans="1:32" ht="17.25" customHeight="1" x14ac:dyDescent="0.2">
      <c r="A50" s="415" t="s">
        <v>669</v>
      </c>
      <c r="B50" s="415" t="s">
        <v>670</v>
      </c>
      <c r="C50" s="415" t="s">
        <v>671</v>
      </c>
      <c r="I50" s="72"/>
      <c r="J50" s="77"/>
      <c r="K50" s="78" t="s">
        <v>575</v>
      </c>
      <c r="L50" s="79"/>
      <c r="M50" s="79"/>
      <c r="N50" s="79"/>
      <c r="O50" s="79"/>
      <c r="P50" s="78"/>
      <c r="Q50" s="461"/>
      <c r="R50" s="462"/>
      <c r="S50" s="62"/>
      <c r="T50" s="60"/>
      <c r="U50" s="383"/>
      <c r="V50" s="62"/>
      <c r="W50" s="60"/>
      <c r="X50" s="383"/>
      <c r="Y50" s="62"/>
      <c r="Z50" s="106"/>
      <c r="AA50" s="106"/>
      <c r="AB50" s="106"/>
      <c r="AC50" s="106"/>
      <c r="AD50" s="86"/>
      <c r="AE50" s="86"/>
      <c r="AF50" s="86"/>
    </row>
    <row r="51" spans="1:32" ht="17.25" customHeight="1" x14ac:dyDescent="0.2">
      <c r="A51" s="415" t="s">
        <v>672</v>
      </c>
      <c r="B51" s="415" t="s">
        <v>673</v>
      </c>
      <c r="C51" s="415" t="s">
        <v>674</v>
      </c>
      <c r="I51" s="72"/>
      <c r="J51" s="77"/>
      <c r="K51" s="78" t="s">
        <v>585</v>
      </c>
      <c r="L51" s="79"/>
      <c r="M51" s="79"/>
      <c r="N51" s="79"/>
      <c r="O51" s="79"/>
      <c r="P51" s="78"/>
      <c r="Q51" s="461"/>
      <c r="R51" s="462"/>
      <c r="S51" s="62"/>
      <c r="T51" s="60"/>
      <c r="U51" s="383"/>
      <c r="V51" s="62"/>
      <c r="W51" s="60"/>
      <c r="X51" s="383"/>
      <c r="Y51" s="62"/>
      <c r="Z51" s="106"/>
      <c r="AA51" s="106"/>
      <c r="AB51" s="106"/>
      <c r="AC51" s="106"/>
      <c r="AD51" s="86"/>
      <c r="AE51" s="86"/>
      <c r="AF51" s="86"/>
    </row>
    <row r="52" spans="1:32" ht="17.25" customHeight="1" x14ac:dyDescent="0.2">
      <c r="A52" s="415" t="s">
        <v>675</v>
      </c>
      <c r="B52" s="415" t="s">
        <v>676</v>
      </c>
      <c r="C52" s="415" t="s">
        <v>677</v>
      </c>
      <c r="I52" s="72"/>
      <c r="J52" s="77"/>
      <c r="K52" s="78" t="s">
        <v>577</v>
      </c>
      <c r="L52" s="79"/>
      <c r="M52" s="79"/>
      <c r="N52" s="79"/>
      <c r="O52" s="79"/>
      <c r="P52" s="78"/>
      <c r="Q52" s="461"/>
      <c r="R52" s="462"/>
      <c r="S52" s="62"/>
      <c r="T52" s="60"/>
      <c r="U52" s="383"/>
      <c r="V52" s="62"/>
      <c r="W52" s="60"/>
      <c r="X52" s="383"/>
      <c r="Y52" s="62"/>
      <c r="Z52" s="106"/>
      <c r="AA52" s="106"/>
      <c r="AB52" s="106"/>
      <c r="AC52" s="106"/>
      <c r="AD52" s="86"/>
      <c r="AE52" s="86"/>
      <c r="AF52" s="86"/>
    </row>
    <row r="53" spans="1:32" ht="17.25" customHeight="1" x14ac:dyDescent="0.2">
      <c r="A53" s="415" t="s">
        <v>678</v>
      </c>
      <c r="B53" s="415" t="s">
        <v>679</v>
      </c>
      <c r="C53" s="415" t="s">
        <v>680</v>
      </c>
      <c r="I53" s="77"/>
      <c r="J53" s="77"/>
      <c r="K53" s="118" t="s">
        <v>578</v>
      </c>
      <c r="L53" s="79"/>
      <c r="M53" s="79"/>
      <c r="N53" s="79"/>
      <c r="O53" s="79"/>
      <c r="P53" s="78"/>
      <c r="Q53" s="463">
        <v>100</v>
      </c>
      <c r="R53" s="464"/>
      <c r="S53" s="210"/>
      <c r="T53" s="78"/>
      <c r="U53" s="382">
        <v>100</v>
      </c>
      <c r="V53" s="210"/>
      <c r="W53" s="78"/>
      <c r="X53" s="382">
        <v>100</v>
      </c>
      <c r="Y53" s="210"/>
      <c r="Z53" s="106"/>
    </row>
    <row r="54" spans="1:32" x14ac:dyDescent="0.2">
      <c r="A54" s="416"/>
      <c r="B54" s="416"/>
      <c r="C54" s="416"/>
      <c r="I54" s="77"/>
      <c r="J54" s="77"/>
      <c r="K54" s="105"/>
      <c r="L54" s="361"/>
      <c r="M54" s="362"/>
      <c r="N54" s="362"/>
      <c r="O54" s="362"/>
      <c r="P54" s="362"/>
      <c r="Q54" s="362"/>
      <c r="R54" s="362"/>
      <c r="S54" s="362"/>
      <c r="T54" s="362"/>
      <c r="U54" s="363"/>
      <c r="V54" s="362"/>
      <c r="W54" s="106"/>
      <c r="X54" s="360"/>
      <c r="Y54" s="106"/>
      <c r="Z54" s="106"/>
    </row>
    <row r="55" spans="1:32" x14ac:dyDescent="0.2">
      <c r="A55" s="416"/>
      <c r="B55" s="416"/>
      <c r="C55" s="416"/>
      <c r="I55" s="77"/>
      <c r="J55" s="74" t="s">
        <v>599</v>
      </c>
      <c r="K55" s="106"/>
      <c r="L55" s="73"/>
      <c r="M55" s="73"/>
      <c r="N55" s="73"/>
      <c r="O55" s="73"/>
      <c r="P55" s="73"/>
      <c r="Q55" s="73"/>
      <c r="R55" s="73"/>
      <c r="S55" s="73"/>
      <c r="T55" s="73"/>
      <c r="U55" s="73"/>
      <c r="V55" s="73"/>
      <c r="W55" s="73"/>
      <c r="X55" s="73"/>
      <c r="Y55" s="73"/>
      <c r="Z55" s="106"/>
    </row>
    <row r="56" spans="1:32" x14ac:dyDescent="0.2">
      <c r="A56" s="416"/>
      <c r="B56" s="416"/>
      <c r="C56" s="416"/>
      <c r="I56" s="77"/>
      <c r="J56" s="74" t="s">
        <v>600</v>
      </c>
      <c r="K56" s="106"/>
      <c r="L56" s="73"/>
      <c r="M56" s="73"/>
      <c r="N56" s="73"/>
      <c r="O56" s="73"/>
      <c r="P56" s="73"/>
      <c r="Q56" s="73"/>
      <c r="R56" s="73"/>
      <c r="S56" s="73"/>
      <c r="T56" s="73"/>
      <c r="U56" s="73"/>
      <c r="V56" s="73"/>
      <c r="W56" s="73"/>
      <c r="X56" s="73"/>
      <c r="Y56" s="73"/>
      <c r="Z56" s="106"/>
    </row>
    <row r="57" spans="1:32" ht="5.25" customHeight="1" x14ac:dyDescent="0.2">
      <c r="A57" s="416"/>
      <c r="B57" s="416"/>
      <c r="C57" s="416"/>
      <c r="I57" s="77"/>
      <c r="J57" s="72"/>
      <c r="K57" s="73"/>
      <c r="L57" s="73"/>
      <c r="M57" s="73"/>
      <c r="N57" s="73"/>
      <c r="O57" s="73"/>
      <c r="P57" s="73"/>
      <c r="Q57" s="73"/>
      <c r="R57" s="73"/>
      <c r="S57" s="73"/>
      <c r="T57" s="73"/>
      <c r="U57" s="73"/>
      <c r="V57" s="73"/>
      <c r="W57" s="73"/>
      <c r="X57" s="73"/>
      <c r="Y57" s="73"/>
      <c r="Z57" s="106"/>
    </row>
    <row r="58" spans="1:32" x14ac:dyDescent="0.2">
      <c r="A58" s="415" t="s">
        <v>681</v>
      </c>
      <c r="B58" s="416"/>
      <c r="C58" s="416"/>
      <c r="I58" s="77"/>
      <c r="J58" s="77"/>
      <c r="K58" s="460"/>
      <c r="L58" s="460"/>
      <c r="M58" s="460"/>
      <c r="N58" s="460"/>
      <c r="O58" s="460"/>
      <c r="P58" s="460"/>
      <c r="Q58" s="460"/>
      <c r="R58" s="460"/>
      <c r="S58" s="460"/>
      <c r="T58" s="460"/>
      <c r="U58" s="460"/>
      <c r="V58" s="460"/>
      <c r="W58" s="460"/>
      <c r="X58" s="460"/>
      <c r="Y58" s="460"/>
      <c r="Z58" s="106"/>
    </row>
    <row r="59" spans="1:32" ht="5.25" customHeight="1" x14ac:dyDescent="0.2">
      <c r="A59" s="416"/>
      <c r="B59" s="416"/>
      <c r="C59" s="416"/>
      <c r="I59" s="77"/>
      <c r="J59" s="72"/>
      <c r="K59" s="73"/>
      <c r="L59" s="73"/>
      <c r="M59" s="73"/>
      <c r="N59" s="73"/>
      <c r="O59" s="73"/>
      <c r="P59" s="73"/>
      <c r="Q59" s="73"/>
      <c r="R59" s="73"/>
      <c r="S59" s="73"/>
      <c r="T59" s="73"/>
      <c r="U59" s="73"/>
      <c r="V59" s="73"/>
      <c r="W59" s="73"/>
      <c r="X59" s="73"/>
      <c r="Y59" s="73"/>
      <c r="Z59" s="106"/>
    </row>
    <row r="60" spans="1:32" x14ac:dyDescent="0.2">
      <c r="A60" s="415" t="s">
        <v>682</v>
      </c>
      <c r="B60" s="416"/>
      <c r="C60" s="416"/>
      <c r="I60" s="77"/>
      <c r="J60" s="77"/>
      <c r="K60" s="460"/>
      <c r="L60" s="460"/>
      <c r="M60" s="460"/>
      <c r="N60" s="460"/>
      <c r="O60" s="460"/>
      <c r="P60" s="460"/>
      <c r="Q60" s="460"/>
      <c r="R60" s="460"/>
      <c r="S60" s="460"/>
      <c r="T60" s="460"/>
      <c r="U60" s="460"/>
      <c r="V60" s="460"/>
      <c r="W60" s="460"/>
      <c r="X60" s="460"/>
      <c r="Y60" s="460"/>
      <c r="Z60" s="106"/>
    </row>
    <row r="61" spans="1:32" x14ac:dyDescent="0.2">
      <c r="A61" s="416"/>
      <c r="B61" s="416"/>
      <c r="C61" s="416"/>
      <c r="I61" s="77"/>
      <c r="J61" s="77"/>
      <c r="K61" s="105"/>
      <c r="L61" s="361"/>
      <c r="M61" s="362"/>
      <c r="N61" s="362"/>
      <c r="O61" s="362"/>
      <c r="P61" s="362"/>
      <c r="Q61" s="362"/>
      <c r="R61" s="362"/>
      <c r="S61" s="362"/>
      <c r="T61" s="362"/>
      <c r="U61" s="363"/>
      <c r="V61" s="362"/>
      <c r="W61" s="106"/>
      <c r="X61" s="360"/>
      <c r="Y61" s="106"/>
      <c r="Z61" s="106"/>
    </row>
    <row r="62" spans="1:32" s="1" customFormat="1" x14ac:dyDescent="0.2">
      <c r="A62" s="415"/>
      <c r="B62" s="416"/>
      <c r="C62" s="416"/>
      <c r="D62"/>
      <c r="E62"/>
      <c r="F62"/>
      <c r="G62"/>
      <c r="H62"/>
      <c r="I62" s="72"/>
      <c r="J62" s="74" t="s">
        <v>576</v>
      </c>
      <c r="K62" s="106"/>
      <c r="L62" s="73"/>
      <c r="M62" s="73"/>
      <c r="N62" s="73"/>
      <c r="O62" s="73"/>
      <c r="P62" s="73"/>
      <c r="Q62" s="73"/>
      <c r="R62" s="73"/>
      <c r="S62" s="73"/>
      <c r="T62" s="73"/>
      <c r="U62" s="73"/>
      <c r="V62" s="73"/>
      <c r="W62" s="73"/>
      <c r="X62" s="73"/>
      <c r="Y62" s="73"/>
      <c r="Z62" s="73"/>
      <c r="AA62" s="73"/>
      <c r="AB62" s="86"/>
    </row>
    <row r="63" spans="1:32" s="1" customFormat="1" ht="5.25" customHeight="1" x14ac:dyDescent="0.2">
      <c r="A63" s="416"/>
      <c r="B63" s="416"/>
      <c r="C63" s="416"/>
      <c r="D63"/>
      <c r="E63"/>
      <c r="F63"/>
      <c r="G63"/>
      <c r="H63"/>
      <c r="I63" s="72"/>
      <c r="J63" s="72"/>
      <c r="K63" s="73"/>
      <c r="L63" s="73"/>
      <c r="M63" s="73"/>
      <c r="N63" s="73"/>
      <c r="O63" s="73"/>
      <c r="P63" s="73"/>
      <c r="Q63" s="73"/>
      <c r="R63" s="73"/>
      <c r="S63" s="73"/>
      <c r="T63" s="73"/>
      <c r="U63" s="73"/>
      <c r="V63" s="73"/>
      <c r="W63" s="73"/>
      <c r="X63" s="73"/>
      <c r="Y63" s="73"/>
      <c r="Z63" s="73"/>
      <c r="AA63" s="73"/>
      <c r="AB63" s="86"/>
    </row>
    <row r="64" spans="1:32" s="1" customFormat="1" x14ac:dyDescent="0.2">
      <c r="A64" s="415" t="s">
        <v>683</v>
      </c>
      <c r="B64" s="415"/>
      <c r="C64" s="416"/>
      <c r="D64"/>
      <c r="E64"/>
      <c r="F64"/>
      <c r="G64"/>
      <c r="H64"/>
      <c r="I64" s="72"/>
      <c r="J64" s="77"/>
      <c r="K64" s="460"/>
      <c r="L64" s="460"/>
      <c r="M64" s="460"/>
      <c r="N64" s="460"/>
      <c r="O64" s="460"/>
      <c r="P64" s="460"/>
      <c r="Q64" s="460"/>
      <c r="R64" s="460"/>
      <c r="S64" s="460"/>
      <c r="T64" s="460"/>
      <c r="U64" s="460"/>
      <c r="V64" s="460"/>
      <c r="W64" s="460"/>
      <c r="X64" s="460"/>
      <c r="Y64" s="460"/>
      <c r="Z64" s="73"/>
      <c r="AA64" s="52"/>
      <c r="AB64" s="86"/>
    </row>
    <row r="65" spans="1:28" s="1" customFormat="1" ht="5.25" customHeight="1" x14ac:dyDescent="0.2">
      <c r="A65" s="416"/>
      <c r="B65" s="416"/>
      <c r="C65" s="416"/>
      <c r="D65"/>
      <c r="E65"/>
      <c r="F65"/>
      <c r="G65"/>
      <c r="H65"/>
      <c r="I65" s="72"/>
      <c r="J65" s="72"/>
      <c r="K65" s="73"/>
      <c r="L65" s="73"/>
      <c r="M65" s="73"/>
      <c r="N65" s="73"/>
      <c r="O65" s="73"/>
      <c r="P65" s="73"/>
      <c r="Q65" s="73"/>
      <c r="R65" s="73"/>
      <c r="S65" s="73"/>
      <c r="T65" s="73"/>
      <c r="U65" s="73"/>
      <c r="V65" s="73"/>
      <c r="W65" s="73"/>
      <c r="X65" s="73"/>
      <c r="Y65" s="73"/>
      <c r="Z65" s="73"/>
      <c r="AA65" s="73"/>
      <c r="AB65" s="86"/>
    </row>
    <row r="66" spans="1:28" s="1" customFormat="1" x14ac:dyDescent="0.2">
      <c r="A66" s="415" t="s">
        <v>684</v>
      </c>
      <c r="B66" s="415"/>
      <c r="C66" s="416"/>
      <c r="D66"/>
      <c r="E66"/>
      <c r="F66"/>
      <c r="G66"/>
      <c r="H66"/>
      <c r="I66" s="72"/>
      <c r="J66" s="77"/>
      <c r="K66" s="460"/>
      <c r="L66" s="460"/>
      <c r="M66" s="460"/>
      <c r="N66" s="460"/>
      <c r="O66" s="460"/>
      <c r="P66" s="460"/>
      <c r="Q66" s="460"/>
      <c r="R66" s="460"/>
      <c r="S66" s="460"/>
      <c r="T66" s="460"/>
      <c r="U66" s="460"/>
      <c r="V66" s="460"/>
      <c r="W66" s="460"/>
      <c r="X66" s="460"/>
      <c r="Y66" s="460"/>
      <c r="Z66" s="73"/>
      <c r="AA66" s="52"/>
      <c r="AB66" s="86"/>
    </row>
    <row r="67" spans="1:28" x14ac:dyDescent="0.2">
      <c r="A67" s="416"/>
      <c r="B67" s="416"/>
      <c r="C67" s="416"/>
      <c r="I67" s="77"/>
      <c r="J67" s="77"/>
      <c r="K67" s="105"/>
      <c r="L67" s="361"/>
      <c r="M67" s="362"/>
      <c r="N67" s="362"/>
      <c r="O67" s="362"/>
      <c r="P67" s="362"/>
      <c r="Q67" s="362"/>
      <c r="R67" s="362"/>
      <c r="S67" s="362"/>
      <c r="T67" s="362"/>
      <c r="U67" s="363"/>
      <c r="V67" s="362"/>
      <c r="W67" s="106"/>
      <c r="X67" s="360"/>
      <c r="Y67" s="106"/>
      <c r="Z67" s="106"/>
    </row>
    <row r="68" spans="1:28" x14ac:dyDescent="0.2">
      <c r="A68" s="416"/>
      <c r="B68" s="416"/>
      <c r="C68" s="416"/>
      <c r="I68" s="109" t="s">
        <v>556</v>
      </c>
      <c r="J68" s="250" t="s">
        <v>546</v>
      </c>
      <c r="K68" s="175"/>
      <c r="L68" s="175"/>
      <c r="M68" s="175"/>
      <c r="N68" s="175"/>
      <c r="O68" s="175"/>
      <c r="P68" s="175"/>
      <c r="Q68" s="175"/>
      <c r="R68" s="175"/>
      <c r="S68" s="175"/>
      <c r="T68" s="175"/>
      <c r="U68" s="175"/>
      <c r="V68" s="175"/>
      <c r="W68" s="152"/>
      <c r="X68" s="152"/>
      <c r="Y68" s="73"/>
      <c r="Z68" s="73"/>
    </row>
    <row r="69" spans="1:28" x14ac:dyDescent="0.2">
      <c r="A69" s="416"/>
      <c r="B69" s="416"/>
      <c r="C69" s="416"/>
      <c r="I69" s="77"/>
      <c r="J69" s="120" t="s">
        <v>547</v>
      </c>
      <c r="K69" s="105"/>
      <c r="L69" s="361"/>
      <c r="M69" s="362"/>
      <c r="N69" s="362"/>
      <c r="O69" s="362"/>
      <c r="P69" s="362"/>
      <c r="Q69" s="362"/>
      <c r="R69" s="362"/>
      <c r="S69" s="362"/>
      <c r="T69" s="362"/>
      <c r="U69" s="363"/>
      <c r="V69" s="362"/>
      <c r="W69" s="106"/>
      <c r="X69" s="360"/>
      <c r="Y69" s="106"/>
      <c r="Z69" s="106"/>
    </row>
    <row r="70" spans="1:28" ht="7.5" customHeight="1" x14ac:dyDescent="0.2">
      <c r="A70" s="416"/>
      <c r="B70" s="416"/>
      <c r="C70" s="416"/>
      <c r="I70" s="77"/>
      <c r="J70" s="120"/>
      <c r="K70" s="105"/>
      <c r="L70" s="361"/>
      <c r="M70" s="362"/>
      <c r="N70" s="362"/>
      <c r="O70" s="362"/>
      <c r="P70" s="362"/>
      <c r="Q70" s="362"/>
      <c r="R70" s="362"/>
      <c r="S70" s="362"/>
      <c r="T70" s="362"/>
      <c r="U70" s="363"/>
      <c r="V70" s="362"/>
      <c r="W70" s="106"/>
      <c r="X70" s="360"/>
      <c r="Y70" s="106"/>
      <c r="Z70" s="106"/>
    </row>
    <row r="71" spans="1:28" ht="25.5" x14ac:dyDescent="0.2">
      <c r="A71" s="416"/>
      <c r="B71" s="416"/>
      <c r="C71" s="416"/>
      <c r="I71" s="72"/>
      <c r="J71" s="72"/>
      <c r="K71" s="105"/>
      <c r="L71" s="73"/>
      <c r="M71" s="73"/>
      <c r="N71" s="73"/>
      <c r="O71" s="73"/>
      <c r="P71" s="73"/>
      <c r="Q71" s="73"/>
      <c r="R71" s="73"/>
      <c r="S71" s="73"/>
      <c r="T71" s="257"/>
      <c r="U71" s="364" t="s">
        <v>526</v>
      </c>
      <c r="V71" s="249"/>
      <c r="W71" s="106"/>
      <c r="X71" s="360"/>
      <c r="Y71" s="106"/>
      <c r="Z71" s="73"/>
    </row>
    <row r="72" spans="1:28" ht="17.25" customHeight="1" x14ac:dyDescent="0.2">
      <c r="A72" s="416"/>
      <c r="B72" s="416"/>
      <c r="C72" s="416"/>
      <c r="I72" s="72"/>
      <c r="J72" s="72"/>
      <c r="K72" s="78" t="s">
        <v>548</v>
      </c>
      <c r="L72" s="79"/>
      <c r="M72" s="79"/>
      <c r="N72" s="79"/>
      <c r="O72" s="79"/>
      <c r="P72" s="79"/>
      <c r="Q72" s="79"/>
      <c r="R72" s="79"/>
      <c r="S72" s="210"/>
      <c r="T72" s="78"/>
      <c r="U72" s="356" t="str">
        <f>IF(refPh1_Ind,X37,IF(COUNT(U74:U78)&gt;0,X37,""))</f>
        <v/>
      </c>
      <c r="V72" s="210"/>
      <c r="W72" s="106"/>
      <c r="X72" s="365" t="b">
        <v>0</v>
      </c>
      <c r="Y72" s="106"/>
      <c r="Z72" s="73"/>
    </row>
    <row r="73" spans="1:28" x14ac:dyDescent="0.2">
      <c r="A73" s="416"/>
      <c r="B73" s="416"/>
      <c r="C73" s="416"/>
      <c r="I73" s="77"/>
      <c r="J73" s="77"/>
      <c r="K73" s="117" t="s">
        <v>549</v>
      </c>
      <c r="L73" s="100"/>
      <c r="M73" s="100"/>
      <c r="N73" s="100"/>
      <c r="O73" s="100"/>
      <c r="P73" s="100"/>
      <c r="Q73" s="100"/>
      <c r="R73" s="100"/>
      <c r="S73" s="255"/>
      <c r="T73" s="117"/>
      <c r="U73" s="366"/>
      <c r="V73" s="352"/>
      <c r="W73" s="106"/>
      <c r="X73" s="360"/>
      <c r="Y73" s="106"/>
      <c r="Z73" s="106"/>
    </row>
    <row r="74" spans="1:28" x14ac:dyDescent="0.2">
      <c r="A74" s="415" t="s">
        <v>688</v>
      </c>
      <c r="B74" s="416"/>
      <c r="C74" s="416"/>
      <c r="I74" s="77"/>
      <c r="J74" s="77"/>
      <c r="K74" s="122" t="s">
        <v>550</v>
      </c>
      <c r="L74" s="106"/>
      <c r="M74" s="106"/>
      <c r="N74" s="106"/>
      <c r="O74" s="106"/>
      <c r="P74" s="106"/>
      <c r="Q74" s="106"/>
      <c r="R74" s="106"/>
      <c r="S74" s="128"/>
      <c r="T74" s="122"/>
      <c r="U74" s="354"/>
      <c r="V74" s="263"/>
      <c r="W74" s="106"/>
      <c r="X74" s="360"/>
      <c r="Y74" s="106"/>
      <c r="Z74" s="106"/>
    </row>
    <row r="75" spans="1:28" x14ac:dyDescent="0.2">
      <c r="A75" s="415" t="s">
        <v>689</v>
      </c>
      <c r="B75" s="416"/>
      <c r="C75" s="416"/>
      <c r="I75" s="77"/>
      <c r="J75" s="77"/>
      <c r="K75" s="122" t="s">
        <v>551</v>
      </c>
      <c r="L75" s="106"/>
      <c r="M75" s="106"/>
      <c r="N75" s="106"/>
      <c r="O75" s="106"/>
      <c r="P75" s="106"/>
      <c r="Q75" s="106"/>
      <c r="R75" s="106"/>
      <c r="S75" s="128"/>
      <c r="T75" s="122"/>
      <c r="U75" s="354"/>
      <c r="V75" s="263"/>
      <c r="W75" s="106"/>
      <c r="X75" s="360"/>
      <c r="Y75" s="106"/>
      <c r="Z75" s="106"/>
    </row>
    <row r="76" spans="1:28" x14ac:dyDescent="0.2">
      <c r="A76" s="415" t="s">
        <v>690</v>
      </c>
      <c r="B76" s="416"/>
      <c r="C76" s="416"/>
      <c r="I76" s="77"/>
      <c r="J76" s="77"/>
      <c r="K76" s="122" t="s">
        <v>552</v>
      </c>
      <c r="L76" s="106"/>
      <c r="M76" s="106"/>
      <c r="N76" s="106"/>
      <c r="O76" s="106"/>
      <c r="P76" s="106"/>
      <c r="Q76" s="106"/>
      <c r="R76" s="106"/>
      <c r="S76" s="128"/>
      <c r="T76" s="122"/>
      <c r="U76" s="354"/>
      <c r="V76" s="263"/>
      <c r="W76" s="106"/>
      <c r="X76" s="360"/>
      <c r="Y76" s="106"/>
      <c r="Z76" s="106"/>
    </row>
    <row r="77" spans="1:28" x14ac:dyDescent="0.2">
      <c r="A77" s="415" t="s">
        <v>691</v>
      </c>
      <c r="B77" s="416"/>
      <c r="C77" s="416"/>
      <c r="I77" s="77"/>
      <c r="J77" s="77"/>
      <c r="K77" s="122" t="s">
        <v>553</v>
      </c>
      <c r="L77" s="106"/>
      <c r="M77" s="106"/>
      <c r="N77" s="106"/>
      <c r="O77" s="106"/>
      <c r="P77" s="106"/>
      <c r="Q77" s="106"/>
      <c r="R77" s="106"/>
      <c r="S77" s="128"/>
      <c r="T77" s="122"/>
      <c r="U77" s="354"/>
      <c r="V77" s="263"/>
      <c r="W77" s="106"/>
      <c r="X77" s="360"/>
      <c r="Y77" s="106"/>
      <c r="Z77" s="106"/>
    </row>
    <row r="78" spans="1:28" ht="17.25" customHeight="1" x14ac:dyDescent="0.2">
      <c r="A78" s="415" t="s">
        <v>692</v>
      </c>
      <c r="B78" s="416"/>
      <c r="C78" s="416"/>
      <c r="I78" s="72"/>
      <c r="J78" s="72"/>
      <c r="K78" s="78" t="s">
        <v>554</v>
      </c>
      <c r="L78" s="79"/>
      <c r="M78" s="79"/>
      <c r="N78" s="79"/>
      <c r="O78" s="79"/>
      <c r="P78" s="79"/>
      <c r="Q78" s="79"/>
      <c r="R78" s="79"/>
      <c r="S78" s="355"/>
      <c r="T78" s="61"/>
      <c r="U78" s="354"/>
      <c r="V78" s="210"/>
      <c r="W78" s="106"/>
      <c r="X78" s="360"/>
      <c r="Y78" s="106"/>
      <c r="Z78" s="73"/>
    </row>
    <row r="79" spans="1:28" ht="17.25" customHeight="1" x14ac:dyDescent="0.2">
      <c r="A79" s="415" t="s">
        <v>693</v>
      </c>
      <c r="B79" s="416"/>
      <c r="C79" s="416"/>
      <c r="I79" s="72"/>
      <c r="J79" s="72"/>
      <c r="K79" s="78" t="s">
        <v>555</v>
      </c>
      <c r="L79" s="79"/>
      <c r="M79" s="79"/>
      <c r="N79" s="79"/>
      <c r="O79" s="79"/>
      <c r="P79" s="79"/>
      <c r="Q79" s="79"/>
      <c r="R79" s="79"/>
      <c r="S79" s="210"/>
      <c r="T79" s="78"/>
      <c r="U79" s="356" t="str">
        <f>IF(ISNUMBER(U72),SUM(U72,U78)-SUM(U74,U75,U76,U77),"")</f>
        <v/>
      </c>
      <c r="V79" s="210"/>
      <c r="W79" s="106"/>
      <c r="X79" s="360"/>
      <c r="Y79" s="106"/>
      <c r="Z79" s="73"/>
    </row>
    <row r="80" spans="1:28" x14ac:dyDescent="0.2">
      <c r="A80" s="416"/>
      <c r="B80" s="416"/>
      <c r="C80" s="416"/>
      <c r="I80" s="72"/>
      <c r="J80" s="72"/>
      <c r="K80" s="225" t="s">
        <v>787</v>
      </c>
      <c r="L80" s="209"/>
      <c r="M80" s="209"/>
      <c r="N80" s="209"/>
      <c r="O80" s="209"/>
      <c r="P80" s="209"/>
      <c r="Q80" s="209"/>
      <c r="R80" s="209"/>
      <c r="S80" s="209"/>
      <c r="T80" s="367"/>
      <c r="U80" s="227"/>
      <c r="V80" s="368"/>
      <c r="W80" s="106"/>
      <c r="X80" s="360"/>
      <c r="Y80" s="106"/>
      <c r="Z80" s="73"/>
    </row>
    <row r="81" spans="1:26" x14ac:dyDescent="0.2">
      <c r="A81" s="416"/>
      <c r="B81" s="416"/>
      <c r="C81" s="416"/>
      <c r="I81" s="72"/>
      <c r="J81" s="72"/>
      <c r="K81" s="321" t="s">
        <v>788</v>
      </c>
      <c r="L81" s="322"/>
      <c r="M81" s="322"/>
      <c r="N81" s="322"/>
      <c r="O81" s="322"/>
      <c r="P81" s="322"/>
      <c r="Q81" s="322"/>
      <c r="R81" s="322"/>
      <c r="S81" s="322"/>
      <c r="T81" s="317"/>
      <c r="U81" s="369" t="str">
        <f>U37</f>
        <v/>
      </c>
      <c r="V81" s="320"/>
      <c r="W81" s="73"/>
      <c r="X81" s="370"/>
      <c r="Y81" s="106"/>
      <c r="Z81" s="73"/>
    </row>
    <row r="82" spans="1:26" ht="11.25" customHeight="1" thickBot="1" x14ac:dyDescent="0.25">
      <c r="I82" s="72"/>
      <c r="J82" s="73"/>
      <c r="K82" s="73"/>
      <c r="L82" s="73"/>
      <c r="M82" s="73"/>
      <c r="N82" s="73"/>
      <c r="O82" s="73"/>
      <c r="P82" s="73"/>
      <c r="Q82" s="73"/>
      <c r="R82" s="73"/>
      <c r="S82" s="73"/>
      <c r="T82" s="73"/>
      <c r="U82" s="73"/>
      <c r="V82" s="73"/>
      <c r="W82" s="73"/>
      <c r="X82" s="73"/>
      <c r="Y82" s="73"/>
      <c r="Z82" s="73"/>
    </row>
    <row r="83" spans="1:26" x14ac:dyDescent="0.2">
      <c r="I83" s="212" t="s">
        <v>324</v>
      </c>
      <c r="J83" s="212"/>
      <c r="K83" s="211"/>
      <c r="L83" s="211"/>
      <c r="M83" s="211"/>
      <c r="N83" s="211"/>
      <c r="O83" s="211"/>
      <c r="P83" s="211"/>
      <c r="Q83" s="211"/>
      <c r="R83" s="211"/>
      <c r="S83" s="211"/>
      <c r="T83" s="211"/>
      <c r="U83" s="211"/>
      <c r="V83" s="211"/>
      <c r="W83" s="211"/>
      <c r="X83" s="211"/>
      <c r="Y83" s="211"/>
      <c r="Z83" s="211"/>
    </row>
    <row r="84" spans="1:26" x14ac:dyDescent="0.2">
      <c r="I84" s="73" t="s">
        <v>334</v>
      </c>
      <c r="P84" s="73"/>
      <c r="Q84" s="73"/>
      <c r="R84" s="73"/>
      <c r="S84" s="73"/>
      <c r="T84" s="73"/>
      <c r="U84" s="73"/>
      <c r="V84" s="73"/>
      <c r="W84" s="73"/>
      <c r="X84" s="73"/>
      <c r="Y84" s="73"/>
      <c r="Z84" s="73"/>
    </row>
    <row r="85" spans="1:26" x14ac:dyDescent="0.2">
      <c r="I85" s="73" t="s">
        <v>335</v>
      </c>
      <c r="J85" s="73"/>
      <c r="K85" s="73"/>
      <c r="L85" s="73"/>
      <c r="M85" s="73"/>
      <c r="N85" s="73"/>
      <c r="O85" s="73"/>
      <c r="P85" s="73"/>
      <c r="Q85" s="73"/>
      <c r="R85" s="73"/>
      <c r="S85" s="73"/>
      <c r="T85" s="73"/>
      <c r="U85" s="73"/>
      <c r="V85" s="73"/>
      <c r="W85" s="73"/>
      <c r="X85" s="73"/>
      <c r="Y85" s="73"/>
      <c r="Z85" s="73"/>
    </row>
    <row r="86" spans="1:26" x14ac:dyDescent="0.2">
      <c r="I86" s="73" t="s">
        <v>739</v>
      </c>
      <c r="J86" s="73"/>
      <c r="K86" s="73"/>
      <c r="L86" s="73"/>
      <c r="M86" s="73"/>
      <c r="N86" s="73"/>
      <c r="O86" s="73"/>
      <c r="P86" s="73"/>
      <c r="Q86" s="73"/>
      <c r="R86" s="73"/>
      <c r="S86" s="73"/>
      <c r="T86" s="73"/>
      <c r="U86" s="73"/>
      <c r="V86" s="73"/>
      <c r="W86" s="73"/>
      <c r="X86" s="73"/>
      <c r="Y86" s="73"/>
      <c r="Z86" s="73"/>
    </row>
    <row r="87" spans="1:26" ht="17.25" customHeight="1" x14ac:dyDescent="0.2">
      <c r="A87" s="52" t="s">
        <v>557</v>
      </c>
      <c r="I87" s="431"/>
      <c r="J87" s="455"/>
      <c r="K87" s="455"/>
      <c r="L87" s="455"/>
      <c r="M87" s="455"/>
      <c r="N87" s="455"/>
      <c r="O87" s="455"/>
      <c r="P87" s="455"/>
      <c r="Q87" s="455"/>
      <c r="R87" s="455"/>
      <c r="S87" s="455"/>
      <c r="T87" s="455"/>
      <c r="U87" s="455"/>
      <c r="V87" s="432"/>
      <c r="W87" s="432"/>
      <c r="X87" s="432"/>
      <c r="Y87" s="432"/>
      <c r="Z87" s="73"/>
    </row>
    <row r="88" spans="1:26" ht="17.25" customHeight="1" x14ac:dyDescent="0.2">
      <c r="A88" s="52" t="s">
        <v>558</v>
      </c>
      <c r="I88" s="431"/>
      <c r="J88" s="455"/>
      <c r="K88" s="455"/>
      <c r="L88" s="455"/>
      <c r="M88" s="455"/>
      <c r="N88" s="455"/>
      <c r="O88" s="455"/>
      <c r="P88" s="455"/>
      <c r="Q88" s="455"/>
      <c r="R88" s="455"/>
      <c r="S88" s="455"/>
      <c r="T88" s="455"/>
      <c r="U88" s="455"/>
      <c r="V88" s="432"/>
      <c r="W88" s="432"/>
      <c r="X88" s="432"/>
      <c r="Y88" s="432"/>
      <c r="Z88" s="73"/>
    </row>
    <row r="89" spans="1:26" ht="17.25" customHeight="1" x14ac:dyDescent="0.2">
      <c r="A89" s="52" t="s">
        <v>559</v>
      </c>
      <c r="I89" s="431"/>
      <c r="J89" s="455"/>
      <c r="K89" s="455"/>
      <c r="L89" s="455"/>
      <c r="M89" s="455"/>
      <c r="N89" s="455"/>
      <c r="O89" s="455"/>
      <c r="P89" s="455"/>
      <c r="Q89" s="455"/>
      <c r="R89" s="455"/>
      <c r="S89" s="455"/>
      <c r="T89" s="455"/>
      <c r="U89" s="455"/>
      <c r="V89" s="432"/>
      <c r="W89" s="432"/>
      <c r="X89" s="432"/>
      <c r="Y89" s="432"/>
      <c r="Z89" s="73"/>
    </row>
    <row r="90" spans="1:26" ht="17.25" customHeight="1" x14ac:dyDescent="0.2">
      <c r="A90" s="52" t="s">
        <v>560</v>
      </c>
      <c r="I90" s="431"/>
      <c r="J90" s="455"/>
      <c r="K90" s="455"/>
      <c r="L90" s="455"/>
      <c r="M90" s="455"/>
      <c r="N90" s="455"/>
      <c r="O90" s="455"/>
      <c r="P90" s="455"/>
      <c r="Q90" s="455"/>
      <c r="R90" s="455"/>
      <c r="S90" s="455"/>
      <c r="T90" s="455"/>
      <c r="U90" s="455"/>
      <c r="V90" s="432"/>
      <c r="W90" s="432"/>
      <c r="X90" s="432"/>
      <c r="Y90" s="432"/>
      <c r="Z90" s="73"/>
    </row>
    <row r="91" spans="1:26" ht="5.25" customHeight="1" thickBot="1" x14ac:dyDescent="0.25">
      <c r="A91" s="52"/>
      <c r="I91" s="153"/>
      <c r="J91" s="156"/>
      <c r="K91" s="153"/>
      <c r="L91" s="153"/>
      <c r="M91" s="153"/>
      <c r="N91" s="153"/>
      <c r="O91" s="153"/>
      <c r="P91" s="153"/>
      <c r="Q91" s="153"/>
      <c r="R91" s="153"/>
      <c r="S91" s="153"/>
      <c r="T91" s="153"/>
      <c r="U91" s="153"/>
      <c r="V91" s="153"/>
      <c r="W91" s="153"/>
      <c r="X91" s="153"/>
      <c r="Y91" s="153"/>
      <c r="Z91" s="153"/>
    </row>
    <row r="92" spans="1:26" x14ac:dyDescent="0.2">
      <c r="I92" s="72"/>
      <c r="J92" s="72"/>
      <c r="K92" s="73"/>
      <c r="L92" s="73"/>
      <c r="M92" s="73"/>
      <c r="N92" s="73"/>
      <c r="O92" s="73"/>
      <c r="P92" s="73"/>
      <c r="Q92" s="73"/>
      <c r="R92" s="73"/>
      <c r="S92" s="73"/>
      <c r="T92" s="73"/>
      <c r="U92" s="73"/>
      <c r="V92" s="73"/>
      <c r="W92" s="73"/>
      <c r="X92" s="73"/>
      <c r="Y92" s="73"/>
      <c r="Z92" s="73"/>
    </row>
    <row r="93" spans="1:26" x14ac:dyDescent="0.2">
      <c r="I93" s="72"/>
      <c r="J93" s="72"/>
      <c r="K93" s="73"/>
      <c r="L93" s="73"/>
      <c r="M93" s="73"/>
      <c r="N93" s="73"/>
      <c r="O93" s="73"/>
      <c r="P93" s="73"/>
      <c r="Q93" s="73"/>
      <c r="R93" s="73"/>
      <c r="S93" s="73"/>
      <c r="T93" s="73"/>
      <c r="U93" s="73"/>
      <c r="V93" s="73"/>
      <c r="W93" s="73"/>
      <c r="X93" s="73"/>
      <c r="Y93" s="73"/>
      <c r="Z93" s="73"/>
    </row>
    <row r="94" spans="1:26" x14ac:dyDescent="0.2">
      <c r="I94" s="72"/>
      <c r="J94" s="72"/>
      <c r="K94" s="73"/>
      <c r="L94" s="73"/>
      <c r="M94" s="73"/>
      <c r="N94" s="73"/>
      <c r="O94" s="73"/>
      <c r="P94" s="73"/>
      <c r="Q94" s="73"/>
      <c r="R94" s="73"/>
      <c r="S94" s="73"/>
      <c r="T94" s="73"/>
      <c r="U94" s="73"/>
      <c r="V94" s="73"/>
      <c r="W94" s="73"/>
      <c r="X94" s="73"/>
      <c r="Y94" s="73"/>
      <c r="Z94" s="73"/>
    </row>
    <row r="95" spans="1:26" x14ac:dyDescent="0.2">
      <c r="I95" s="72"/>
      <c r="J95" s="72"/>
      <c r="K95" s="73"/>
      <c r="L95" s="73"/>
      <c r="M95" s="73"/>
      <c r="N95" s="73"/>
      <c r="O95" s="73"/>
      <c r="P95" s="73"/>
      <c r="Q95" s="73"/>
      <c r="R95" s="73"/>
      <c r="S95" s="73"/>
      <c r="T95" s="73"/>
      <c r="U95" s="73"/>
      <c r="V95" s="73"/>
      <c r="W95" s="73"/>
      <c r="X95" s="73"/>
      <c r="Y95" s="73"/>
      <c r="Z95" s="73"/>
    </row>
    <row r="96" spans="1:26" x14ac:dyDescent="0.2">
      <c r="I96" s="125" t="s">
        <v>502</v>
      </c>
      <c r="J96" s="89"/>
      <c r="K96" s="89"/>
      <c r="L96" s="89"/>
      <c r="M96" s="89"/>
      <c r="N96" s="89"/>
      <c r="O96" s="89"/>
      <c r="P96" s="89"/>
      <c r="Q96" s="89"/>
      <c r="R96" s="89"/>
      <c r="S96" s="89"/>
      <c r="T96" s="89"/>
      <c r="U96" s="89"/>
      <c r="V96" s="168" t="s">
        <v>84</v>
      </c>
      <c r="W96" s="152"/>
      <c r="X96" s="152"/>
      <c r="Y96" s="152"/>
      <c r="Z96" s="73"/>
    </row>
    <row r="97" spans="1:26" ht="7.5" customHeight="1" x14ac:dyDescent="0.2">
      <c r="A97" s="52"/>
      <c r="B97" s="52"/>
      <c r="C97" s="52"/>
      <c r="D97" s="52"/>
      <c r="E97" s="52"/>
      <c r="F97" s="52"/>
      <c r="G97" s="52"/>
      <c r="H97" s="52"/>
      <c r="I97" s="72"/>
      <c r="J97" s="73"/>
      <c r="K97" s="125"/>
      <c r="L97" s="89"/>
      <c r="M97" s="89"/>
      <c r="N97" s="168"/>
      <c r="O97" s="73"/>
      <c r="P97" s="73"/>
      <c r="Q97" s="73"/>
      <c r="R97" s="73"/>
      <c r="S97" s="73"/>
      <c r="T97" s="73"/>
      <c r="U97" s="73"/>
      <c r="V97" s="73"/>
      <c r="W97" s="73"/>
      <c r="X97" s="73"/>
      <c r="Y97" s="73"/>
      <c r="Z97" s="73"/>
    </row>
  </sheetData>
  <sheetProtection algorithmName="SHA-1" hashValue="PJXb848qc73Tb2qPvYBO6yoavXw=" saltValue="mRKiAJ2F8AxTX9fvuVbyPA==" spinCount="100000" sheet="1" objects="1" scenarios="1"/>
  <mergeCells count="13">
    <mergeCell ref="I90:Y90"/>
    <mergeCell ref="L36:R36"/>
    <mergeCell ref="I87:Y87"/>
    <mergeCell ref="I88:Y88"/>
    <mergeCell ref="I89:Y89"/>
    <mergeCell ref="K64:Y64"/>
    <mergeCell ref="K66:Y66"/>
    <mergeCell ref="K58:Y58"/>
    <mergeCell ref="K60:Y60"/>
    <mergeCell ref="Q50:R50"/>
    <mergeCell ref="Q51:R51"/>
    <mergeCell ref="Q52:R52"/>
    <mergeCell ref="Q53:R53"/>
  </mergeCells>
  <dataValidations disablePrompts="1" count="2">
    <dataValidation type="list" allowBlank="1" showInputMessage="1" showErrorMessage="1" error="Please select or enter an &quot;x&quot; to mark this box." sqref="J83:J91" xr:uid="{9CA3ED43-7E62-429D-9101-6F413B59FA44}">
      <formula1>"x, "</formula1>
    </dataValidation>
    <dataValidation type="list" allowBlank="1" showInputMessage="1" showErrorMessage="1" error="Please select or enter an &quot;x&quot; to mark this box." sqref="J43 J45" xr:uid="{A9FAA8AA-2E8A-40B9-886E-BEBD115FFFE3}">
      <formula1>"x,"</formula1>
    </dataValidation>
  </dataValidations>
  <hyperlinks>
    <hyperlink ref="V96" r:id="rId1" xr:uid="{6DEE4FEB-09FE-489E-A2CE-0853D0B91421}"/>
  </hyperlinks>
  <printOptions horizontalCentered="1"/>
  <pageMargins left="0.75" right="0.75" top="0.5" bottom="0.73" header="0.5" footer="0.5"/>
  <pageSetup scale="85" fitToHeight="0" orientation="portrait" r:id="rId2"/>
  <headerFooter alignWithMargins="0">
    <oddFooter>&amp;L&amp;"Times New Roman,Regular"&amp;A
Date Printed: &amp;D&amp;C&amp;"Times New Roman,Regular"Page &amp;P of &amp;N&amp;R&amp;"Times New Roman,Regular"PricewaterhouseCoopers LLP</oddFooter>
  </headerFooter>
  <rowBreaks count="1" manualBreakCount="1">
    <brk id="39" min="8" max="25"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4">
    <tabColor theme="3" tint="0.39997558519241921"/>
    <pageSetUpPr fitToPage="1"/>
  </sheetPr>
  <dimension ref="A1:AC41"/>
  <sheetViews>
    <sheetView zoomScaleNormal="100" workbookViewId="0">
      <pane ySplit="3" topLeftCell="A4" activePane="bottomLeft" state="frozen"/>
      <selection activeCell="A24" sqref="A24"/>
      <selection pane="bottomLeft" activeCell="J10" sqref="J10"/>
    </sheetView>
  </sheetViews>
  <sheetFormatPr defaultColWidth="0" defaultRowHeight="12.75" zeroHeight="1" x14ac:dyDescent="0.2"/>
  <cols>
    <col min="1" max="1" width="9.5703125" hidden="1" customWidth="1"/>
    <col min="2" max="2" width="10.140625" hidden="1" customWidth="1"/>
    <col min="3" max="8" width="9.140625" hidden="1" customWidth="1"/>
    <col min="9" max="10" width="3.7109375" customWidth="1"/>
    <col min="11" max="11" width="27" customWidth="1"/>
    <col min="12" max="12" width="1.42578125" customWidth="1"/>
    <col min="13" max="13" width="10.7109375" customWidth="1"/>
    <col min="14" max="14" width="3.5703125" customWidth="1"/>
    <col min="15" max="15" width="0.85546875" customWidth="1"/>
    <col min="16" max="16" width="1.5703125" customWidth="1"/>
    <col min="17" max="17" width="10.7109375" customWidth="1"/>
    <col min="18" max="18" width="3.5703125" customWidth="1"/>
    <col min="19" max="19" width="0.85546875" customWidth="1"/>
    <col min="20" max="20" width="1.5703125" customWidth="1"/>
    <col min="21" max="21" width="10.7109375" customWidth="1"/>
    <col min="22" max="22" width="3.42578125" customWidth="1"/>
    <col min="23" max="23" width="1.140625" customWidth="1"/>
    <col min="24" max="24" width="1.5703125" customWidth="1"/>
    <col min="25" max="25" width="10.7109375" customWidth="1"/>
    <col min="26" max="26" width="3.5703125" customWidth="1"/>
    <col min="27" max="27" width="1.140625" customWidth="1"/>
    <col min="28" max="28" width="2.42578125" customWidth="1"/>
    <col min="29" max="29" width="0" hidden="1" customWidth="1"/>
    <col min="30" max="16384" width="9.140625" hidden="1"/>
  </cols>
  <sheetData>
    <row r="1" spans="1:28" x14ac:dyDescent="0.2">
      <c r="I1" s="3" t="s">
        <v>729</v>
      </c>
      <c r="J1" s="47"/>
      <c r="K1" s="47"/>
      <c r="L1" s="47"/>
      <c r="M1" s="47"/>
      <c r="N1" s="47"/>
      <c r="O1" s="47"/>
      <c r="P1" s="47"/>
      <c r="Q1" s="47"/>
      <c r="R1" s="47"/>
      <c r="S1" s="47"/>
      <c r="T1" s="47"/>
      <c r="U1" s="47"/>
      <c r="V1" s="47"/>
      <c r="W1" s="47"/>
      <c r="X1" s="47"/>
      <c r="Y1" s="47"/>
      <c r="Z1" s="47"/>
      <c r="AA1" s="47"/>
      <c r="AB1" s="47"/>
    </row>
    <row r="2" spans="1:28" x14ac:dyDescent="0.2">
      <c r="I2" s="17"/>
      <c r="J2" s="17"/>
      <c r="K2" s="17"/>
      <c r="L2" s="17"/>
      <c r="M2" s="17"/>
      <c r="N2" s="17"/>
      <c r="O2" s="17"/>
      <c r="P2" s="17"/>
      <c r="Q2" s="17"/>
      <c r="R2" s="17"/>
      <c r="S2" s="17"/>
      <c r="T2" s="17"/>
      <c r="U2" s="17"/>
      <c r="V2" s="17"/>
      <c r="W2" s="17"/>
      <c r="X2" s="17"/>
      <c r="Y2" s="17"/>
      <c r="Z2" s="17"/>
      <c r="AA2" s="17"/>
      <c r="AB2" s="17"/>
    </row>
    <row r="3" spans="1:28" ht="18.75" customHeight="1" x14ac:dyDescent="0.2">
      <c r="I3" s="313" t="s">
        <v>140</v>
      </c>
      <c r="J3" s="314"/>
      <c r="K3" s="314"/>
      <c r="L3" s="314"/>
      <c r="M3" s="314"/>
      <c r="N3" s="315"/>
      <c r="O3" s="315"/>
      <c r="P3" s="315"/>
      <c r="Q3" s="315"/>
      <c r="R3" s="315"/>
      <c r="S3" s="315"/>
      <c r="T3" s="315"/>
      <c r="U3" s="315"/>
      <c r="V3" s="315"/>
      <c r="W3" s="315"/>
      <c r="X3" s="315"/>
      <c r="Y3" s="315"/>
      <c r="Z3" s="315"/>
      <c r="AA3" s="315"/>
      <c r="AB3" s="315"/>
    </row>
    <row r="4" spans="1:28" x14ac:dyDescent="0.2">
      <c r="I4" s="307" t="s">
        <v>486</v>
      </c>
      <c r="J4" s="74" t="s">
        <v>88</v>
      </c>
      <c r="P4" s="73"/>
      <c r="Q4" s="73"/>
      <c r="R4" s="73"/>
      <c r="S4" s="73"/>
      <c r="T4" s="73"/>
      <c r="U4" s="73"/>
      <c r="V4" s="73"/>
      <c r="W4" s="73"/>
      <c r="X4" s="73"/>
      <c r="Y4" s="73"/>
      <c r="Z4" s="73"/>
      <c r="AA4" s="71"/>
      <c r="AB4" s="71"/>
    </row>
    <row r="5" spans="1:28" x14ac:dyDescent="0.2">
      <c r="I5" s="308"/>
      <c r="J5" s="74" t="s">
        <v>89</v>
      </c>
      <c r="K5" s="73"/>
      <c r="L5" s="73"/>
      <c r="M5" s="73"/>
      <c r="N5" s="73"/>
      <c r="O5" s="73"/>
      <c r="P5" s="73"/>
      <c r="Q5" s="73"/>
      <c r="R5" s="73"/>
      <c r="S5" s="73"/>
      <c r="T5" s="73"/>
      <c r="U5" s="73"/>
      <c r="V5" s="73"/>
      <c r="W5" s="73"/>
      <c r="X5" s="73"/>
      <c r="Y5" s="73"/>
      <c r="Z5" s="73"/>
      <c r="AA5" s="71"/>
      <c r="AB5" s="71"/>
    </row>
    <row r="6" spans="1:28" x14ac:dyDescent="0.2">
      <c r="I6" s="308"/>
      <c r="J6" s="74" t="s">
        <v>92</v>
      </c>
      <c r="K6" s="73"/>
      <c r="L6" s="73"/>
      <c r="M6" s="73"/>
      <c r="N6" s="73"/>
      <c r="O6" s="73"/>
      <c r="P6" s="73"/>
      <c r="Q6" s="73"/>
      <c r="R6" s="73"/>
      <c r="S6" s="73"/>
      <c r="T6" s="73"/>
      <c r="U6" s="73"/>
      <c r="V6" s="73"/>
      <c r="W6" s="73"/>
      <c r="X6" s="73"/>
      <c r="Y6" s="73"/>
      <c r="Z6" s="73"/>
      <c r="AA6" s="71"/>
      <c r="AB6" s="71"/>
    </row>
    <row r="7" spans="1:28" ht="8.25" customHeight="1" x14ac:dyDescent="0.2">
      <c r="I7" s="308"/>
      <c r="J7" s="88"/>
      <c r="K7" s="88"/>
      <c r="L7" s="88"/>
      <c r="M7" s="88"/>
      <c r="N7" s="88"/>
      <c r="O7" s="88"/>
      <c r="P7" s="88"/>
      <c r="Q7" s="88"/>
      <c r="R7" s="88"/>
      <c r="S7" s="88"/>
      <c r="T7" s="88"/>
      <c r="U7" s="88"/>
      <c r="V7" s="88"/>
      <c r="W7" s="88"/>
      <c r="X7" s="88"/>
      <c r="Y7" s="88"/>
      <c r="Z7" s="89"/>
      <c r="AA7" s="71"/>
      <c r="AB7" s="71"/>
    </row>
    <row r="8" spans="1:28" x14ac:dyDescent="0.2">
      <c r="I8" s="308"/>
      <c r="J8" s="74" t="s">
        <v>206</v>
      </c>
      <c r="K8" s="88"/>
      <c r="L8" s="88"/>
      <c r="M8" s="88"/>
      <c r="N8" s="88"/>
      <c r="O8" s="88"/>
      <c r="P8" s="88"/>
      <c r="Q8" s="88"/>
      <c r="R8" s="88"/>
      <c r="S8" s="88"/>
      <c r="T8" s="88"/>
      <c r="U8" s="88"/>
      <c r="V8" s="88"/>
      <c r="W8" s="88"/>
      <c r="X8" s="88"/>
      <c r="Y8" s="88"/>
      <c r="Z8" s="89"/>
      <c r="AA8" s="71"/>
      <c r="AB8" s="71"/>
    </row>
    <row r="9" spans="1:28" ht="7.5" customHeight="1" thickBot="1" x14ac:dyDescent="0.25">
      <c r="I9" s="307"/>
      <c r="J9" s="73"/>
      <c r="K9" s="73"/>
      <c r="L9" s="73"/>
      <c r="M9" s="73"/>
      <c r="N9" s="73"/>
      <c r="O9" s="73"/>
      <c r="P9" s="73"/>
      <c r="Q9" s="73"/>
      <c r="R9" s="73"/>
      <c r="S9" s="73"/>
      <c r="T9" s="73"/>
      <c r="U9" s="73"/>
      <c r="V9" s="73"/>
      <c r="W9" s="73"/>
      <c r="X9" s="73"/>
      <c r="Y9" s="73"/>
      <c r="Z9" s="73"/>
      <c r="AA9" s="73"/>
      <c r="AB9" s="73"/>
    </row>
    <row r="10" spans="1:28" ht="12.75" customHeight="1" thickTop="1" thickBot="1" x14ac:dyDescent="0.25">
      <c r="A10" s="415" t="s">
        <v>709</v>
      </c>
      <c r="B10" s="416"/>
      <c r="C10" s="416"/>
      <c r="H10" s="52"/>
      <c r="I10" s="307"/>
      <c r="J10" s="180"/>
      <c r="K10" s="105" t="s">
        <v>711</v>
      </c>
      <c r="L10" s="73"/>
      <c r="M10" s="73"/>
      <c r="N10" s="73"/>
      <c r="O10" s="73"/>
      <c r="P10" s="73"/>
      <c r="Q10" s="73"/>
      <c r="R10" s="73"/>
      <c r="S10" s="73"/>
      <c r="T10" s="73"/>
      <c r="U10" s="73"/>
      <c r="V10" s="73"/>
      <c r="W10" s="73"/>
      <c r="X10" s="73"/>
      <c r="Y10" s="73"/>
      <c r="Z10" s="73"/>
      <c r="AA10" s="73"/>
      <c r="AB10" s="73"/>
    </row>
    <row r="11" spans="1:28" ht="14.25" thickTop="1" thickBot="1" x14ac:dyDescent="0.25">
      <c r="A11" s="416"/>
      <c r="B11" s="416"/>
      <c r="C11" s="416"/>
      <c r="I11" s="307"/>
      <c r="J11" s="73"/>
      <c r="K11" s="106"/>
      <c r="L11" s="73"/>
      <c r="M11" s="73"/>
      <c r="N11" s="73"/>
      <c r="O11" s="73"/>
      <c r="P11" s="73"/>
      <c r="Q11" s="73"/>
      <c r="R11" s="73"/>
      <c r="S11" s="73"/>
      <c r="T11" s="73"/>
      <c r="U11" s="73"/>
      <c r="V11" s="73"/>
      <c r="W11" s="73"/>
      <c r="X11" s="73"/>
      <c r="Y11" s="73"/>
      <c r="Z11" s="73"/>
      <c r="AA11" s="73"/>
      <c r="AB11" s="73"/>
    </row>
    <row r="12" spans="1:28" s="152" customFormat="1" ht="12.75" customHeight="1" thickTop="1" thickBot="1" x14ac:dyDescent="0.25">
      <c r="A12" s="415" t="s">
        <v>708</v>
      </c>
      <c r="B12" s="416"/>
      <c r="C12" s="416"/>
      <c r="D12"/>
      <c r="E12"/>
      <c r="F12"/>
      <c r="G12"/>
      <c r="H12"/>
      <c r="I12" s="307"/>
      <c r="J12" s="180"/>
      <c r="K12" s="105" t="s">
        <v>710</v>
      </c>
      <c r="L12" s="73"/>
      <c r="M12" s="73"/>
      <c r="N12" s="73"/>
      <c r="O12" s="73"/>
      <c r="P12" s="73"/>
      <c r="Q12" s="73"/>
      <c r="R12" s="73"/>
      <c r="S12" s="73"/>
      <c r="T12" s="73"/>
      <c r="U12" s="73"/>
      <c r="V12" s="73"/>
      <c r="W12" s="73"/>
      <c r="X12" s="73"/>
      <c r="Y12" s="73"/>
      <c r="Z12" s="73"/>
      <c r="AA12" s="73"/>
      <c r="AB12" s="73"/>
    </row>
    <row r="13" spans="1:28" s="152" customFormat="1" ht="13.5" thickTop="1" x14ac:dyDescent="0.2">
      <c r="A13" s="416"/>
      <c r="B13" s="416"/>
      <c r="C13" s="416"/>
      <c r="D13"/>
      <c r="E13"/>
      <c r="F13"/>
      <c r="G13"/>
      <c r="H13"/>
      <c r="I13" s="307"/>
      <c r="J13" s="73"/>
      <c r="K13" s="73"/>
      <c r="L13" s="73"/>
      <c r="M13" s="73"/>
      <c r="N13" s="73"/>
      <c r="O13" s="73"/>
      <c r="P13" s="73"/>
      <c r="Q13" s="73"/>
      <c r="R13" s="73"/>
      <c r="S13" s="73"/>
      <c r="T13" s="73"/>
      <c r="U13" s="73"/>
      <c r="V13" s="73"/>
      <c r="W13" s="73"/>
      <c r="X13" s="73"/>
      <c r="Y13" s="73"/>
      <c r="Z13" s="73"/>
      <c r="AA13" s="73"/>
      <c r="AB13" s="73"/>
    </row>
    <row r="14" spans="1:28" s="152" customFormat="1" x14ac:dyDescent="0.2">
      <c r="A14" s="416"/>
      <c r="B14" s="416"/>
      <c r="C14" s="416"/>
      <c r="D14"/>
      <c r="E14"/>
      <c r="F14"/>
      <c r="G14"/>
      <c r="H14"/>
      <c r="I14" s="307" t="s">
        <v>476</v>
      </c>
      <c r="J14" s="74" t="s">
        <v>318</v>
      </c>
      <c r="K14"/>
      <c r="L14"/>
      <c r="M14"/>
      <c r="N14"/>
      <c r="O14"/>
      <c r="P14" s="86"/>
      <c r="Q14" s="86"/>
      <c r="R14" s="86"/>
      <c r="S14" s="86"/>
      <c r="T14" s="86"/>
      <c r="U14" s="86"/>
      <c r="V14" s="86"/>
      <c r="W14" s="86"/>
      <c r="X14" s="86"/>
      <c r="Y14" s="86"/>
      <c r="Z14" s="86"/>
      <c r="AA14" s="17"/>
      <c r="AB14" s="86"/>
    </row>
    <row r="15" spans="1:28" s="152" customFormat="1" x14ac:dyDescent="0.2">
      <c r="A15" s="416"/>
      <c r="B15" s="416"/>
      <c r="C15" s="416"/>
      <c r="D15"/>
      <c r="E15"/>
      <c r="F15"/>
      <c r="G15"/>
      <c r="H15"/>
      <c r="I15" s="86"/>
      <c r="J15" s="74" t="s">
        <v>319</v>
      </c>
      <c r="K15" s="86"/>
      <c r="L15" s="86"/>
      <c r="M15" s="86"/>
      <c r="N15" s="86"/>
      <c r="O15" s="86"/>
      <c r="P15" s="86"/>
      <c r="Q15" s="86"/>
      <c r="R15" s="86"/>
      <c r="S15" s="86"/>
      <c r="T15" s="86"/>
      <c r="U15" s="86"/>
      <c r="V15" s="86"/>
      <c r="W15" s="86"/>
      <c r="X15" s="86"/>
      <c r="Y15" s="86"/>
      <c r="Z15" s="86"/>
      <c r="AA15" s="17"/>
      <c r="AB15" s="86"/>
    </row>
    <row r="16" spans="1:28" s="152" customFormat="1" ht="7.5" customHeight="1" x14ac:dyDescent="0.2">
      <c r="A16" s="416"/>
      <c r="B16" s="416"/>
      <c r="C16" s="416"/>
      <c r="D16"/>
      <c r="E16"/>
      <c r="F16"/>
      <c r="G16"/>
      <c r="H16"/>
      <c r="I16" s="17"/>
      <c r="J16" s="50"/>
      <c r="K16" s="50"/>
      <c r="L16" s="50"/>
      <c r="M16" s="50"/>
      <c r="N16" s="50"/>
      <c r="O16" s="50"/>
      <c r="P16" s="50"/>
      <c r="Q16" s="50"/>
      <c r="R16" s="50"/>
      <c r="S16" s="50"/>
      <c r="T16" s="50"/>
      <c r="U16" s="50"/>
      <c r="V16" s="50"/>
      <c r="W16" s="50"/>
      <c r="X16" s="50"/>
      <c r="Y16" s="50"/>
      <c r="Z16" s="47"/>
      <c r="AA16" s="17"/>
      <c r="AB16" s="86"/>
    </row>
    <row r="17" spans="1:28" s="152" customFormat="1" ht="41.25" customHeight="1" x14ac:dyDescent="0.2">
      <c r="A17" s="416"/>
      <c r="B17" s="416"/>
      <c r="C17" s="416"/>
      <c r="D17"/>
      <c r="E17"/>
      <c r="F17"/>
      <c r="G17"/>
      <c r="H17"/>
      <c r="I17" s="17"/>
      <c r="J17" s="50"/>
      <c r="K17" s="465" t="s">
        <v>90</v>
      </c>
      <c r="L17" s="466"/>
      <c r="M17" s="466"/>
      <c r="N17" s="466"/>
      <c r="O17" s="466"/>
      <c r="P17" s="466"/>
      <c r="Q17" s="466"/>
      <c r="R17" s="466"/>
      <c r="S17" s="48"/>
      <c r="T17" s="37"/>
      <c r="U17" s="25" t="s">
        <v>27</v>
      </c>
      <c r="V17" s="32"/>
      <c r="W17" s="38"/>
      <c r="X17" s="37"/>
      <c r="Y17" s="25" t="s">
        <v>28</v>
      </c>
      <c r="Z17" s="32"/>
      <c r="AA17" s="38"/>
      <c r="AB17" s="214"/>
    </row>
    <row r="18" spans="1:28" s="152" customFormat="1" ht="17.25" customHeight="1" x14ac:dyDescent="0.2">
      <c r="A18" s="416"/>
      <c r="B18" s="416"/>
      <c r="C18" s="416"/>
      <c r="D18"/>
      <c r="E18"/>
      <c r="F18"/>
      <c r="G18"/>
      <c r="H18"/>
      <c r="I18" s="53"/>
      <c r="J18" s="50"/>
      <c r="K18" s="329" t="s">
        <v>782</v>
      </c>
      <c r="L18" s="330"/>
      <c r="M18" s="330"/>
      <c r="N18" s="330"/>
      <c r="O18" s="330"/>
      <c r="P18" s="330"/>
      <c r="Q18" s="330"/>
      <c r="R18" s="330"/>
      <c r="S18" s="331"/>
      <c r="T18" s="329" t="s">
        <v>30</v>
      </c>
      <c r="U18" s="332" t="str">
        <f>IF('New Business Volume'!Q16="","",'New Business Volume'!Q16)</f>
        <v/>
      </c>
      <c r="V18" s="333" t="s">
        <v>10</v>
      </c>
      <c r="W18" s="334"/>
      <c r="X18" s="329" t="s">
        <v>30</v>
      </c>
      <c r="Y18" s="332" t="str">
        <f>IF('New Business Volume'!Y16="","",'New Business Volume'!Y16)</f>
        <v/>
      </c>
      <c r="Z18" s="333" t="s">
        <v>10</v>
      </c>
      <c r="AA18" s="334"/>
      <c r="AB18" s="214"/>
    </row>
    <row r="19" spans="1:28" s="152" customFormat="1" ht="17.25" customHeight="1" x14ac:dyDescent="0.2">
      <c r="A19" s="415" t="s">
        <v>694</v>
      </c>
      <c r="B19" s="416" t="s">
        <v>695</v>
      </c>
      <c r="C19" s="416"/>
      <c r="D19"/>
      <c r="E19"/>
      <c r="F19"/>
      <c r="G19"/>
      <c r="H19"/>
      <c r="I19" s="17"/>
      <c r="J19" s="50"/>
      <c r="K19" s="103" t="s">
        <v>291</v>
      </c>
      <c r="L19" s="27"/>
      <c r="M19" s="27"/>
      <c r="N19" s="27"/>
      <c r="O19" s="27"/>
      <c r="P19" s="27"/>
      <c r="Q19" s="27"/>
      <c r="R19" s="27"/>
      <c r="S19" s="54"/>
      <c r="T19" s="26" t="s">
        <v>30</v>
      </c>
      <c r="U19" s="39"/>
      <c r="V19" s="19" t="s">
        <v>10</v>
      </c>
      <c r="W19" s="46"/>
      <c r="X19" s="26" t="s">
        <v>30</v>
      </c>
      <c r="Y19" s="39"/>
      <c r="Z19" s="19" t="s">
        <v>10</v>
      </c>
      <c r="AA19" s="12"/>
      <c r="AB19" s="215"/>
    </row>
    <row r="20" spans="1:28" s="152" customFormat="1" ht="17.25" customHeight="1" x14ac:dyDescent="0.2">
      <c r="A20" s="415" t="s">
        <v>696</v>
      </c>
      <c r="B20" s="416" t="s">
        <v>697</v>
      </c>
      <c r="C20" s="416"/>
      <c r="D20"/>
      <c r="E20"/>
      <c r="F20"/>
      <c r="G20"/>
      <c r="H20"/>
      <c r="I20" s="17"/>
      <c r="J20" s="50"/>
      <c r="K20" s="103" t="s">
        <v>292</v>
      </c>
      <c r="L20" s="27"/>
      <c r="M20" s="27"/>
      <c r="N20" s="27"/>
      <c r="O20" s="27"/>
      <c r="P20" s="27"/>
      <c r="Q20" s="27"/>
      <c r="R20" s="27"/>
      <c r="S20" s="54"/>
      <c r="T20" s="26" t="s">
        <v>30</v>
      </c>
      <c r="U20" s="39"/>
      <c r="V20" s="19" t="s">
        <v>10</v>
      </c>
      <c r="W20" s="46"/>
      <c r="X20" s="26" t="s">
        <v>30</v>
      </c>
      <c r="Y20" s="39"/>
      <c r="Z20" s="19" t="s">
        <v>10</v>
      </c>
      <c r="AA20" s="12"/>
      <c r="AB20" s="215"/>
    </row>
    <row r="21" spans="1:28" s="152" customFormat="1" ht="17.25" customHeight="1" x14ac:dyDescent="0.2">
      <c r="A21" s="415" t="s">
        <v>698</v>
      </c>
      <c r="B21" s="416" t="s">
        <v>699</v>
      </c>
      <c r="C21" s="416"/>
      <c r="D21"/>
      <c r="E21"/>
      <c r="F21"/>
      <c r="G21"/>
      <c r="H21"/>
      <c r="I21" s="17"/>
      <c r="J21" s="50"/>
      <c r="K21" s="103" t="s">
        <v>293</v>
      </c>
      <c r="L21" s="27"/>
      <c r="M21" s="27"/>
      <c r="N21" s="27"/>
      <c r="O21" s="27"/>
      <c r="P21" s="27"/>
      <c r="Q21" s="27"/>
      <c r="R21" s="27"/>
      <c r="S21" s="54"/>
      <c r="T21" s="26" t="s">
        <v>30</v>
      </c>
      <c r="U21" s="39"/>
      <c r="V21" s="19" t="s">
        <v>10</v>
      </c>
      <c r="W21" s="46"/>
      <c r="X21" s="26" t="s">
        <v>30</v>
      </c>
      <c r="Y21" s="39"/>
      <c r="Z21" s="19" t="s">
        <v>10</v>
      </c>
      <c r="AA21" s="12"/>
      <c r="AB21" s="215"/>
    </row>
    <row r="22" spans="1:28" s="152" customFormat="1" ht="17.25" customHeight="1" x14ac:dyDescent="0.2">
      <c r="A22" s="415" t="s">
        <v>700</v>
      </c>
      <c r="B22" s="416" t="s">
        <v>701</v>
      </c>
      <c r="C22" s="416"/>
      <c r="D22"/>
      <c r="E22"/>
      <c r="F22"/>
      <c r="G22"/>
      <c r="H22"/>
      <c r="I22" s="17"/>
      <c r="J22" s="50"/>
      <c r="K22" s="103" t="s">
        <v>289</v>
      </c>
      <c r="L22" s="27"/>
      <c r="M22" s="27"/>
      <c r="N22" s="27"/>
      <c r="O22" s="27"/>
      <c r="P22" s="27"/>
      <c r="Q22" s="27"/>
      <c r="R22" s="27"/>
      <c r="S22" s="54"/>
      <c r="T22" s="26" t="s">
        <v>30</v>
      </c>
      <c r="U22" s="39"/>
      <c r="V22" s="19" t="s">
        <v>10</v>
      </c>
      <c r="W22" s="46"/>
      <c r="X22" s="26" t="s">
        <v>30</v>
      </c>
      <c r="Y22" s="39"/>
      <c r="Z22" s="19" t="s">
        <v>10</v>
      </c>
      <c r="AA22" s="12"/>
      <c r="AB22" s="215"/>
    </row>
    <row r="23" spans="1:28" s="152" customFormat="1" ht="17.25" customHeight="1" x14ac:dyDescent="0.2">
      <c r="A23" s="415" t="s">
        <v>702</v>
      </c>
      <c r="B23" s="416" t="s">
        <v>703</v>
      </c>
      <c r="C23" s="416"/>
      <c r="D23"/>
      <c r="E23"/>
      <c r="F23"/>
      <c r="G23"/>
      <c r="H23"/>
      <c r="I23" s="17"/>
      <c r="J23" s="50"/>
      <c r="K23" s="103" t="s">
        <v>474</v>
      </c>
      <c r="L23" s="27"/>
      <c r="M23" s="27"/>
      <c r="N23" s="27"/>
      <c r="O23" s="27"/>
      <c r="P23" s="27"/>
      <c r="Q23" s="27"/>
      <c r="R23" s="27"/>
      <c r="S23" s="54"/>
      <c r="T23" s="26" t="s">
        <v>30</v>
      </c>
      <c r="U23" s="39"/>
      <c r="V23" s="19" t="s">
        <v>10</v>
      </c>
      <c r="W23" s="46"/>
      <c r="X23" s="26" t="s">
        <v>30</v>
      </c>
      <c r="Y23" s="39"/>
      <c r="Z23" s="19" t="s">
        <v>10</v>
      </c>
      <c r="AA23" s="12"/>
      <c r="AB23" s="215"/>
    </row>
    <row r="24" spans="1:28" s="152" customFormat="1" ht="29.25" customHeight="1" x14ac:dyDescent="0.2">
      <c r="A24" s="415" t="s">
        <v>704</v>
      </c>
      <c r="B24" s="416" t="s">
        <v>705</v>
      </c>
      <c r="C24" s="416"/>
      <c r="D24"/>
      <c r="E24"/>
      <c r="F24"/>
      <c r="G24"/>
      <c r="H24"/>
      <c r="I24" s="17"/>
      <c r="J24" s="50"/>
      <c r="K24" s="467" t="s">
        <v>290</v>
      </c>
      <c r="L24" s="468"/>
      <c r="M24" s="468"/>
      <c r="N24" s="468"/>
      <c r="O24" s="468"/>
      <c r="P24" s="468"/>
      <c r="Q24" s="468"/>
      <c r="R24" s="27"/>
      <c r="S24" s="54"/>
      <c r="T24" s="26" t="s">
        <v>30</v>
      </c>
      <c r="U24" s="39"/>
      <c r="V24" s="19" t="s">
        <v>10</v>
      </c>
      <c r="W24" s="46"/>
      <c r="X24" s="26" t="s">
        <v>30</v>
      </c>
      <c r="Y24" s="39"/>
      <c r="Z24" s="19" t="s">
        <v>10</v>
      </c>
      <c r="AA24" s="12"/>
      <c r="AB24" s="215"/>
    </row>
    <row r="25" spans="1:28" s="152" customFormat="1" ht="17.25" customHeight="1" x14ac:dyDescent="0.2">
      <c r="A25" s="415" t="s">
        <v>706</v>
      </c>
      <c r="B25" s="416" t="s">
        <v>707</v>
      </c>
      <c r="C25" s="416"/>
      <c r="D25"/>
      <c r="E25"/>
      <c r="F25"/>
      <c r="G25"/>
      <c r="H25"/>
      <c r="I25" s="17"/>
      <c r="J25" s="50"/>
      <c r="K25" s="465" t="s">
        <v>503</v>
      </c>
      <c r="L25" s="466"/>
      <c r="M25" s="466"/>
      <c r="N25" s="466"/>
      <c r="O25" s="466"/>
      <c r="P25" s="466"/>
      <c r="Q25" s="466"/>
      <c r="R25" s="466"/>
      <c r="S25" s="54"/>
      <c r="T25" s="26" t="s">
        <v>30</v>
      </c>
      <c r="U25" s="49" t="str">
        <f>IF(ISERROR(AVERAGE(U18:U24)),"",SUM(U18:U24))</f>
        <v/>
      </c>
      <c r="V25" s="45" t="s">
        <v>10</v>
      </c>
      <c r="W25" s="54"/>
      <c r="X25" s="26" t="s">
        <v>30</v>
      </c>
      <c r="Y25" s="49" t="str">
        <f>IF(ISERROR(AVERAGE(Y18:Y24)),"",SUM(Y18:Y24))</f>
        <v/>
      </c>
      <c r="Z25" s="45" t="s">
        <v>10</v>
      </c>
      <c r="AA25" s="54"/>
      <c r="AB25" s="116"/>
    </row>
    <row r="26" spans="1:28" ht="11.25" customHeight="1" thickBot="1" x14ac:dyDescent="0.25">
      <c r="I26" s="17"/>
      <c r="J26" s="50"/>
      <c r="K26" s="50"/>
      <c r="L26" s="50"/>
      <c r="M26" s="50"/>
      <c r="N26" s="50"/>
      <c r="O26" s="50"/>
      <c r="P26" s="50"/>
      <c r="Q26" s="50"/>
      <c r="R26" s="50"/>
      <c r="S26" s="50"/>
      <c r="T26" s="50"/>
      <c r="U26" s="50"/>
      <c r="V26" s="50"/>
      <c r="W26" s="50"/>
      <c r="X26" s="50"/>
      <c r="Y26" s="50"/>
      <c r="Z26" s="17"/>
      <c r="AA26" s="17"/>
      <c r="AB26" s="17"/>
    </row>
    <row r="27" spans="1:28" x14ac:dyDescent="0.2">
      <c r="I27" s="212" t="s">
        <v>324</v>
      </c>
      <c r="J27" s="212"/>
      <c r="K27" s="211"/>
      <c r="L27" s="211"/>
      <c r="M27" s="211"/>
      <c r="N27" s="211"/>
      <c r="O27" s="211"/>
      <c r="P27" s="211"/>
      <c r="Q27" s="211"/>
      <c r="R27" s="211"/>
      <c r="S27" s="211"/>
      <c r="T27" s="211"/>
      <c r="U27" s="211"/>
      <c r="V27" s="211"/>
      <c r="W27" s="211"/>
      <c r="X27" s="211"/>
      <c r="Y27" s="211"/>
      <c r="Z27" s="211"/>
      <c r="AA27" s="229"/>
      <c r="AB27" s="229"/>
    </row>
    <row r="28" spans="1:28" x14ac:dyDescent="0.2">
      <c r="I28" s="73" t="s">
        <v>334</v>
      </c>
      <c r="J28" s="73"/>
      <c r="K28" s="73"/>
      <c r="L28" s="73"/>
      <c r="M28" s="73"/>
      <c r="N28" s="73"/>
      <c r="O28" s="73"/>
      <c r="P28" s="73"/>
      <c r="Q28" s="73"/>
      <c r="R28" s="73"/>
      <c r="S28" s="73"/>
      <c r="T28" s="73"/>
      <c r="U28" s="73"/>
      <c r="V28" s="73"/>
      <c r="W28" s="73"/>
      <c r="X28" s="73"/>
      <c r="Y28" s="73"/>
      <c r="Z28" s="73"/>
      <c r="AA28" s="152"/>
      <c r="AB28" s="152"/>
    </row>
    <row r="29" spans="1:28" x14ac:dyDescent="0.2">
      <c r="I29" s="73" t="s">
        <v>335</v>
      </c>
      <c r="J29" s="73"/>
      <c r="K29" s="73"/>
      <c r="L29" s="73"/>
      <c r="M29" s="73"/>
      <c r="N29" s="73"/>
      <c r="O29" s="73"/>
      <c r="P29" s="73"/>
      <c r="Q29" s="73"/>
      <c r="R29" s="73"/>
      <c r="S29" s="73"/>
      <c r="T29" s="73"/>
      <c r="U29" s="73"/>
      <c r="V29" s="73"/>
      <c r="W29" s="73"/>
      <c r="X29" s="73"/>
      <c r="Y29" s="73"/>
      <c r="Z29" s="73"/>
      <c r="AA29" s="152"/>
      <c r="AB29" s="152"/>
    </row>
    <row r="30" spans="1:28" x14ac:dyDescent="0.2">
      <c r="I30" s="73" t="s">
        <v>739</v>
      </c>
      <c r="J30" s="73"/>
      <c r="K30" s="73"/>
      <c r="L30" s="73"/>
      <c r="M30" s="73"/>
      <c r="N30" s="73"/>
      <c r="O30" s="73"/>
      <c r="P30" s="73"/>
      <c r="Q30" s="73"/>
      <c r="R30" s="73"/>
      <c r="S30" s="73"/>
      <c r="T30" s="73"/>
      <c r="U30" s="73"/>
      <c r="V30" s="73"/>
      <c r="W30" s="73"/>
      <c r="X30" s="73"/>
      <c r="Y30" s="73"/>
      <c r="Z30" s="73"/>
      <c r="AA30" s="152"/>
      <c r="AB30" s="152"/>
    </row>
    <row r="31" spans="1:28" ht="17.25" customHeight="1" x14ac:dyDescent="0.2">
      <c r="A31" s="52" t="s">
        <v>373</v>
      </c>
      <c r="I31" s="431"/>
      <c r="J31" s="455"/>
      <c r="K31" s="455"/>
      <c r="L31" s="455"/>
      <c r="M31" s="455"/>
      <c r="N31" s="455"/>
      <c r="O31" s="455"/>
      <c r="P31" s="455"/>
      <c r="Q31" s="455"/>
      <c r="R31" s="455"/>
      <c r="S31" s="455"/>
      <c r="T31" s="455"/>
      <c r="U31" s="455"/>
      <c r="V31" s="432"/>
      <c r="W31" s="432"/>
      <c r="X31" s="432"/>
      <c r="Y31" s="432"/>
      <c r="Z31" s="432"/>
      <c r="AA31" s="432"/>
      <c r="AB31" s="152"/>
    </row>
    <row r="32" spans="1:28" ht="17.25" customHeight="1" x14ac:dyDescent="0.2">
      <c r="A32" s="52" t="s">
        <v>374</v>
      </c>
      <c r="I32" s="431"/>
      <c r="J32" s="455"/>
      <c r="K32" s="455"/>
      <c r="L32" s="455"/>
      <c r="M32" s="455"/>
      <c r="N32" s="455"/>
      <c r="O32" s="455"/>
      <c r="P32" s="455"/>
      <c r="Q32" s="455"/>
      <c r="R32" s="455"/>
      <c r="S32" s="455"/>
      <c r="T32" s="455"/>
      <c r="U32" s="455"/>
      <c r="V32" s="432"/>
      <c r="W32" s="432"/>
      <c r="X32" s="432"/>
      <c r="Y32" s="432"/>
      <c r="Z32" s="432"/>
      <c r="AA32" s="432"/>
      <c r="AB32" s="152"/>
    </row>
    <row r="33" spans="1:28" ht="17.25" customHeight="1" x14ac:dyDescent="0.2">
      <c r="A33" s="52" t="s">
        <v>375</v>
      </c>
      <c r="I33" s="431"/>
      <c r="J33" s="455"/>
      <c r="K33" s="455"/>
      <c r="L33" s="455"/>
      <c r="M33" s="455"/>
      <c r="N33" s="455"/>
      <c r="O33" s="455"/>
      <c r="P33" s="455"/>
      <c r="Q33" s="455"/>
      <c r="R33" s="455"/>
      <c r="S33" s="455"/>
      <c r="T33" s="455"/>
      <c r="U33" s="455"/>
      <c r="V33" s="432"/>
      <c r="W33" s="432"/>
      <c r="X33" s="432"/>
      <c r="Y33" s="432"/>
      <c r="Z33" s="432"/>
      <c r="AA33" s="432"/>
      <c r="AB33" s="152"/>
    </row>
    <row r="34" spans="1:28" ht="17.25" customHeight="1" x14ac:dyDescent="0.2">
      <c r="A34" s="52" t="s">
        <v>376</v>
      </c>
      <c r="I34" s="431"/>
      <c r="J34" s="455"/>
      <c r="K34" s="455"/>
      <c r="L34" s="455"/>
      <c r="M34" s="455"/>
      <c r="N34" s="455"/>
      <c r="O34" s="455"/>
      <c r="P34" s="455"/>
      <c r="Q34" s="455"/>
      <c r="R34" s="455"/>
      <c r="S34" s="455"/>
      <c r="T34" s="455"/>
      <c r="U34" s="455"/>
      <c r="V34" s="432"/>
      <c r="W34" s="432"/>
      <c r="X34" s="432"/>
      <c r="Y34" s="432"/>
      <c r="Z34" s="432"/>
      <c r="AA34" s="432"/>
      <c r="AB34" s="152"/>
    </row>
    <row r="35" spans="1:28" ht="5.25" customHeight="1" thickBot="1" x14ac:dyDescent="0.25">
      <c r="A35" s="52"/>
      <c r="I35" s="153"/>
      <c r="J35" s="156"/>
      <c r="K35" s="153"/>
      <c r="L35" s="153"/>
      <c r="M35" s="153"/>
      <c r="N35" s="153"/>
      <c r="O35" s="153"/>
      <c r="P35" s="153"/>
      <c r="Q35" s="153"/>
      <c r="R35" s="153"/>
      <c r="S35" s="153"/>
      <c r="T35" s="153"/>
      <c r="U35" s="153"/>
      <c r="V35" s="153"/>
      <c r="W35" s="153"/>
      <c r="X35" s="153"/>
      <c r="Y35" s="153"/>
      <c r="Z35" s="153"/>
      <c r="AA35" s="253"/>
      <c r="AB35" s="253"/>
    </row>
    <row r="36" spans="1:28" x14ac:dyDescent="0.2">
      <c r="I36" s="17"/>
      <c r="J36" s="50"/>
      <c r="K36" s="50"/>
      <c r="L36" s="50"/>
      <c r="M36" s="50"/>
      <c r="N36" s="50"/>
      <c r="O36" s="50"/>
      <c r="P36" s="50"/>
      <c r="Q36" s="50"/>
      <c r="R36" s="50"/>
      <c r="S36" s="50"/>
      <c r="T36" s="50"/>
      <c r="U36" s="50"/>
      <c r="V36" s="47"/>
      <c r="W36" s="47"/>
      <c r="X36" s="47"/>
      <c r="Y36" s="47"/>
      <c r="Z36" s="17"/>
      <c r="AA36" s="17"/>
      <c r="AB36" s="17"/>
    </row>
    <row r="37" spans="1:28" x14ac:dyDescent="0.2">
      <c r="I37" s="17"/>
      <c r="J37" s="50"/>
      <c r="K37" s="50"/>
      <c r="L37" s="50"/>
      <c r="M37" s="50"/>
      <c r="N37" s="50"/>
      <c r="O37" s="50"/>
      <c r="P37" s="50"/>
      <c r="Q37" s="50"/>
      <c r="R37" s="50"/>
      <c r="S37" s="50"/>
      <c r="T37" s="50"/>
      <c r="U37" s="50"/>
      <c r="V37" s="47"/>
      <c r="W37" s="47"/>
      <c r="X37" s="47"/>
      <c r="Y37" s="47"/>
      <c r="Z37" s="17"/>
      <c r="AA37" s="17"/>
      <c r="AB37" s="17"/>
    </row>
    <row r="38" spans="1:28" x14ac:dyDescent="0.2">
      <c r="I38" s="17"/>
      <c r="J38" s="50"/>
      <c r="K38" s="50"/>
      <c r="L38" s="50"/>
      <c r="M38" s="50"/>
      <c r="N38" s="50"/>
      <c r="O38" s="50"/>
      <c r="P38" s="50"/>
      <c r="Q38" s="50"/>
      <c r="R38" s="50"/>
      <c r="S38" s="50"/>
      <c r="T38" s="50"/>
      <c r="U38" s="50"/>
      <c r="V38" s="47"/>
      <c r="W38" s="47"/>
      <c r="X38" s="47"/>
      <c r="Y38" s="47"/>
      <c r="Z38" s="17"/>
      <c r="AA38" s="17"/>
      <c r="AB38" s="17"/>
    </row>
    <row r="39" spans="1:28" x14ac:dyDescent="0.2">
      <c r="I39" s="17"/>
      <c r="J39" s="17"/>
      <c r="K39" s="17"/>
      <c r="L39" s="17"/>
      <c r="M39" s="17"/>
      <c r="N39" s="17"/>
      <c r="O39" s="17"/>
      <c r="P39" s="17"/>
      <c r="Q39" s="17"/>
      <c r="R39" s="17"/>
      <c r="S39" s="17"/>
      <c r="T39" s="17"/>
      <c r="U39" s="17"/>
      <c r="V39" s="17"/>
      <c r="W39" s="17"/>
      <c r="X39" s="17"/>
      <c r="Y39" s="17"/>
      <c r="Z39" s="17"/>
      <c r="AA39" s="17"/>
      <c r="AB39" s="17"/>
    </row>
    <row r="40" spans="1:28" x14ac:dyDescent="0.2">
      <c r="I40" s="55" t="s">
        <v>502</v>
      </c>
      <c r="J40" s="47"/>
      <c r="K40" s="47"/>
      <c r="L40" s="47"/>
      <c r="M40" s="47"/>
      <c r="N40" s="47"/>
      <c r="O40" s="47"/>
      <c r="P40" s="47"/>
      <c r="Q40" s="47"/>
      <c r="R40" s="47"/>
      <c r="S40" s="47"/>
      <c r="T40" s="47"/>
      <c r="U40" s="47"/>
      <c r="V40" s="56" t="s">
        <v>84</v>
      </c>
      <c r="W40" s="44"/>
      <c r="X40" s="44"/>
      <c r="Y40" s="44"/>
      <c r="Z40" s="17"/>
      <c r="AA40" s="17"/>
      <c r="AB40" s="17"/>
    </row>
    <row r="41" spans="1:28" ht="7.5" customHeight="1" x14ac:dyDescent="0.2">
      <c r="A41" s="1"/>
      <c r="B41" s="1"/>
      <c r="C41" s="1"/>
      <c r="D41" s="1"/>
      <c r="E41" s="1"/>
      <c r="F41" s="1"/>
      <c r="G41" s="1"/>
      <c r="H41" s="1"/>
      <c r="I41" s="17"/>
      <c r="J41" s="17"/>
      <c r="K41" s="17"/>
      <c r="L41" s="47"/>
      <c r="M41" s="58"/>
      <c r="N41" s="17"/>
      <c r="O41" s="47"/>
      <c r="P41" s="17"/>
      <c r="Q41" s="59"/>
      <c r="R41" s="17"/>
      <c r="S41" s="17"/>
      <c r="T41" s="17"/>
      <c r="U41" s="17"/>
      <c r="V41" s="17"/>
      <c r="W41" s="17"/>
      <c r="X41" s="17"/>
      <c r="Y41" s="17"/>
      <c r="Z41" s="17"/>
      <c r="AA41" s="17"/>
      <c r="AB41" s="17"/>
    </row>
  </sheetData>
  <sheetProtection algorithmName="SHA-1" hashValue="wP4TD1BAJOxAogItIFO7Vbrtns8=" saltValue="BYDvV9FXYhwQSJd1AxdiQQ==" spinCount="100000" sheet="1" objects="1" scenarios="1"/>
  <mergeCells count="7">
    <mergeCell ref="I33:AA33"/>
    <mergeCell ref="I34:AA34"/>
    <mergeCell ref="K17:R17"/>
    <mergeCell ref="K25:R25"/>
    <mergeCell ref="K24:Q24"/>
    <mergeCell ref="I31:AA31"/>
    <mergeCell ref="I32:AA32"/>
  </mergeCells>
  <phoneticPr fontId="33" type="noConversion"/>
  <dataValidations count="2">
    <dataValidation type="list" allowBlank="1" showInputMessage="1" showErrorMessage="1" error="Please select or enter an &quot;x&quot; to mark this box." sqref="J27:J35" xr:uid="{00000000-0002-0000-1000-000000000000}">
      <formula1>"x, "</formula1>
    </dataValidation>
    <dataValidation type="list" allowBlank="1" showInputMessage="1" showErrorMessage="1" error="Please select or enter an &quot;x&quot; to mark this box." sqref="J10 J12" xr:uid="{7B2AA3E9-810F-4AA3-9EC7-C75E6352F212}">
      <formula1>"x,"</formula1>
    </dataValidation>
  </dataValidations>
  <hyperlinks>
    <hyperlink ref="V40" r:id="rId1" xr:uid="{00000000-0004-0000-1000-000000000000}"/>
  </hyperlinks>
  <printOptions horizontalCentered="1"/>
  <pageMargins left="0.75" right="0.75" top="0.5" bottom="0.73" header="0.5" footer="0.5"/>
  <pageSetup scale="87" fitToHeight="0" orientation="portrait" r:id="rId2"/>
  <headerFooter alignWithMargins="0">
    <oddFooter>&amp;L&amp;"Times New Roman,Regular"&amp;A
Date Printed: &amp;D&amp;C&amp;"Times New Roman,Regular"Page &amp;P of &amp;N&amp;R&amp;"Times New Roman,Regular"PricewaterhouseCoopers LLP</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29</vt:i4>
      </vt:variant>
    </vt:vector>
  </HeadingPairs>
  <TitlesOfParts>
    <vt:vector size="40" baseType="lpstr">
      <vt:lpstr>Cover Page</vt:lpstr>
      <vt:lpstr>Survey Instructions</vt:lpstr>
      <vt:lpstr>Member Profile</vt:lpstr>
      <vt:lpstr>New Business Volume</vt:lpstr>
      <vt:lpstr>Financial Statement Info</vt:lpstr>
      <vt:lpstr>Collections Ops</vt:lpstr>
      <vt:lpstr>Credit Ops Originations</vt:lpstr>
      <vt:lpstr>Headcount by Activity</vt:lpstr>
      <vt:lpstr>International</vt:lpstr>
      <vt:lpstr>Conclusion</vt:lpstr>
      <vt:lpstr>Interim ICDS</vt:lpstr>
      <vt:lpstr>'Collections Ops'!Print_Area</vt:lpstr>
      <vt:lpstr>Conclusion!Print_Area</vt:lpstr>
      <vt:lpstr>'Cover Page'!Print_Area</vt:lpstr>
      <vt:lpstr>'Credit Ops Originations'!Print_Area</vt:lpstr>
      <vt:lpstr>'Financial Statement Info'!Print_Area</vt:lpstr>
      <vt:lpstr>'Headcount by Activity'!Print_Area</vt:lpstr>
      <vt:lpstr>'Interim ICDS'!Print_Area</vt:lpstr>
      <vt:lpstr>International!Print_Area</vt:lpstr>
      <vt:lpstr>'Member Profile'!Print_Area</vt:lpstr>
      <vt:lpstr>'New Business Volume'!Print_Area</vt:lpstr>
      <vt:lpstr>'Survey Instructions'!Print_Area</vt:lpstr>
      <vt:lpstr>'Collections Ops'!Print_Titles</vt:lpstr>
      <vt:lpstr>Conclusion!Print_Titles</vt:lpstr>
      <vt:lpstr>'Credit Ops Originations'!Print_Titles</vt:lpstr>
      <vt:lpstr>'Financial Statement Info'!Print_Titles</vt:lpstr>
      <vt:lpstr>'Headcount by Activity'!Print_Titles</vt:lpstr>
      <vt:lpstr>'Interim ICDS'!Print_Titles</vt:lpstr>
      <vt:lpstr>'New Business Volume'!Print_Titles</vt:lpstr>
      <vt:lpstr>'Survey Instructions'!Print_Titles</vt:lpstr>
      <vt:lpstr>qid_CON</vt:lpstr>
      <vt:lpstr>qid_COO</vt:lpstr>
      <vt:lpstr>qid_CP</vt:lpstr>
      <vt:lpstr>qid_CRO</vt:lpstr>
      <vt:lpstr>qid_FSI</vt:lpstr>
      <vt:lpstr>qid_HC</vt:lpstr>
      <vt:lpstr>qid_INT</vt:lpstr>
      <vt:lpstr>qid_MP</vt:lpstr>
      <vt:lpstr>qid_NBV</vt:lpstr>
      <vt:lpstr>refPh1_Ind</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2010 ELFA Survey</dc:title>
  <dc:subject>Equipment Leasing and Finance Assocation of America</dc:subject>
  <dc:creator>PricewaterhouseCoopers LLP</dc:creator>
  <cp:lastModifiedBy>John Desmond (US)</cp:lastModifiedBy>
  <cp:lastPrinted>2024-02-06T19:54:11Z</cp:lastPrinted>
  <dcterms:created xsi:type="dcterms:W3CDTF">2003-02-01T14:49:34Z</dcterms:created>
  <dcterms:modified xsi:type="dcterms:W3CDTF">2024-02-07T19:22:22Z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1.0</vt:lpwstr>
  </property>
</Properties>
</file>